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3ER TRIMESTRE 2017\LEY DE DISCIPLINA FINANCIERA\"/>
    </mc:Choice>
  </mc:AlternateContent>
  <bookViews>
    <workbookView xWindow="2796" yWindow="0" windowWidth="20496" windowHeight="7872" firstSheet="1" activeTab="2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F6b!$A$3:$G$13</definedName>
    <definedName name="_xlnm._FilterDatabase" localSheetId="3" hidden="1">F6c!$A$3:$G$79</definedName>
    <definedName name="_xlnm._FilterDatabase" localSheetId="4" hidden="1">F6d!$A$3:$G$27</definedName>
    <definedName name="_xlnm.Print_Area" localSheetId="1">F6a!$A$1:$G$167</definedName>
    <definedName name="_xlnm.Print_Area" localSheetId="2">F6b!$A$1:$G$117</definedName>
    <definedName name="_xlnm.Print_Area" localSheetId="3">F6c!$A$1:$G$90</definedName>
    <definedName name="_xlnm.Print_Area" localSheetId="4">F6d!$A$1:$G$39</definedName>
    <definedName name="_xlnm.Print_Titles" localSheetId="1">F6a!$1:$3</definedName>
    <definedName name="_xlnm.Print_Titles" localSheetId="2">F6b!$1:$3</definedName>
    <definedName name="_xlnm.Print_Titles" localSheetId="3">F6c!$1:$3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2" l="1"/>
  <c r="F85" i="2"/>
  <c r="E85" i="2"/>
  <c r="D85" i="2"/>
  <c r="C85" i="2"/>
  <c r="B85" i="2"/>
  <c r="G5" i="2"/>
  <c r="G107" i="2" s="1"/>
  <c r="F5" i="2"/>
  <c r="F107" i="2" s="1"/>
  <c r="E5" i="2"/>
  <c r="E107" i="2" s="1"/>
  <c r="D5" i="2"/>
  <c r="D107" i="2" s="1"/>
  <c r="C5" i="2"/>
  <c r="C107" i="2" s="1"/>
  <c r="B5" i="2"/>
  <c r="B107" i="2" s="1"/>
  <c r="G26" i="4" l="1"/>
  <c r="G25" i="4"/>
  <c r="G24" i="4"/>
  <c r="F23" i="4"/>
  <c r="E23" i="4"/>
  <c r="E16" i="4" s="1"/>
  <c r="D23" i="4"/>
  <c r="G23" i="4" s="1"/>
  <c r="C23" i="4"/>
  <c r="B23" i="4"/>
  <c r="G22" i="4"/>
  <c r="G21" i="4"/>
  <c r="G20" i="4"/>
  <c r="F19" i="4"/>
  <c r="E19" i="4"/>
  <c r="D19" i="4"/>
  <c r="G19" i="4" s="1"/>
  <c r="C19" i="4"/>
  <c r="B19" i="4"/>
  <c r="G18" i="4"/>
  <c r="G17" i="4"/>
  <c r="G16" i="4" s="1"/>
  <c r="F16" i="4"/>
  <c r="D16" i="4"/>
  <c r="C16" i="4"/>
  <c r="B16" i="4"/>
  <c r="G14" i="4"/>
  <c r="G13" i="4"/>
  <c r="G12" i="4"/>
  <c r="G11" i="4"/>
  <c r="F11" i="4"/>
  <c r="E11" i="4"/>
  <c r="D11" i="4"/>
  <c r="C11" i="4"/>
  <c r="C4" i="4" s="1"/>
  <c r="C27" i="4" s="1"/>
  <c r="B11" i="4"/>
  <c r="G10" i="4"/>
  <c r="G9" i="4"/>
  <c r="G8" i="4"/>
  <c r="G7" i="4" s="1"/>
  <c r="F7" i="4"/>
  <c r="E7" i="4"/>
  <c r="D7" i="4"/>
  <c r="C7" i="4"/>
  <c r="B7" i="4"/>
  <c r="G6" i="4"/>
  <c r="G5" i="4"/>
  <c r="F4" i="4"/>
  <c r="F27" i="4" s="1"/>
  <c r="E4" i="4"/>
  <c r="D4" i="4"/>
  <c r="D27" i="4" s="1"/>
  <c r="B4" i="4"/>
  <c r="B27" i="4" s="1"/>
  <c r="F73" i="3"/>
  <c r="E73" i="3"/>
  <c r="D73" i="3"/>
  <c r="G73" i="3" s="1"/>
  <c r="C73" i="3"/>
  <c r="B73" i="3"/>
  <c r="F62" i="3"/>
  <c r="E62" i="3"/>
  <c r="D62" i="3"/>
  <c r="G62" i="3" s="1"/>
  <c r="C62" i="3"/>
  <c r="B62" i="3"/>
  <c r="F53" i="3"/>
  <c r="E53" i="3"/>
  <c r="D53" i="3"/>
  <c r="G53" i="3" s="1"/>
  <c r="C53" i="3"/>
  <c r="B53" i="3"/>
  <c r="F43" i="3"/>
  <c r="E43" i="3"/>
  <c r="D43" i="3"/>
  <c r="G43" i="3" s="1"/>
  <c r="C43" i="3"/>
  <c r="B43" i="3"/>
  <c r="F42" i="3"/>
  <c r="E42" i="3"/>
  <c r="C42" i="3"/>
  <c r="B42" i="3"/>
  <c r="F36" i="3"/>
  <c r="E36" i="3"/>
  <c r="D36" i="3"/>
  <c r="G36" i="3" s="1"/>
  <c r="C36" i="3"/>
  <c r="B36" i="3"/>
  <c r="F25" i="3"/>
  <c r="E25" i="3"/>
  <c r="D25" i="3"/>
  <c r="G25" i="3" s="1"/>
  <c r="C25" i="3"/>
  <c r="B25" i="3"/>
  <c r="F16" i="3"/>
  <c r="E16" i="3"/>
  <c r="D16" i="3"/>
  <c r="G16" i="3" s="1"/>
  <c r="C16" i="3"/>
  <c r="B16" i="3"/>
  <c r="G6" i="3"/>
  <c r="F6" i="3"/>
  <c r="F5" i="3" s="1"/>
  <c r="F79" i="3" s="1"/>
  <c r="E6" i="3"/>
  <c r="D6" i="3"/>
  <c r="C6" i="3"/>
  <c r="B6" i="3"/>
  <c r="B5" i="3" s="1"/>
  <c r="B79" i="3" s="1"/>
  <c r="E5" i="3"/>
  <c r="E79" i="3" s="1"/>
  <c r="D5" i="3"/>
  <c r="C5" i="3"/>
  <c r="C79" i="3" s="1"/>
  <c r="F145" i="1"/>
  <c r="E145" i="1"/>
  <c r="D145" i="1"/>
  <c r="G145" i="1" s="1"/>
  <c r="C145" i="1"/>
  <c r="B145" i="1"/>
  <c r="G142" i="1"/>
  <c r="F141" i="1"/>
  <c r="E141" i="1"/>
  <c r="D141" i="1"/>
  <c r="G141" i="1" s="1"/>
  <c r="C141" i="1"/>
  <c r="B141" i="1"/>
  <c r="G139" i="1"/>
  <c r="F132" i="1"/>
  <c r="E132" i="1"/>
  <c r="D132" i="1"/>
  <c r="G132" i="1" s="1"/>
  <c r="C132" i="1"/>
  <c r="B132" i="1"/>
  <c r="F128" i="1"/>
  <c r="F79" i="1" s="1"/>
  <c r="E128" i="1"/>
  <c r="D128" i="1"/>
  <c r="G128" i="1" s="1"/>
  <c r="C128" i="1"/>
  <c r="B128" i="1"/>
  <c r="B79" i="1" s="1"/>
  <c r="F118" i="1"/>
  <c r="E118" i="1"/>
  <c r="D118" i="1"/>
  <c r="G118" i="1" s="1"/>
  <c r="C118" i="1"/>
  <c r="B118" i="1"/>
  <c r="G117" i="1"/>
  <c r="G116" i="1"/>
  <c r="G115" i="1"/>
  <c r="G114" i="1"/>
  <c r="G113" i="1"/>
  <c r="G108" i="1"/>
  <c r="F108" i="1"/>
  <c r="E108" i="1"/>
  <c r="D108" i="1"/>
  <c r="C108" i="1"/>
  <c r="B108" i="1"/>
  <c r="F98" i="1"/>
  <c r="E98" i="1"/>
  <c r="D98" i="1"/>
  <c r="G98" i="1" s="1"/>
  <c r="C98" i="1"/>
  <c r="B98" i="1"/>
  <c r="G88" i="1"/>
  <c r="F88" i="1"/>
  <c r="E88" i="1"/>
  <c r="D88" i="1"/>
  <c r="C88" i="1"/>
  <c r="B88" i="1"/>
  <c r="G80" i="1"/>
  <c r="F80" i="1"/>
  <c r="E80" i="1"/>
  <c r="E79" i="1" s="1"/>
  <c r="D80" i="1"/>
  <c r="C80" i="1"/>
  <c r="B80" i="1"/>
  <c r="C79" i="1"/>
  <c r="G70" i="1"/>
  <c r="F70" i="1"/>
  <c r="E70" i="1"/>
  <c r="D70" i="1"/>
  <c r="C70" i="1"/>
  <c r="B70" i="1"/>
  <c r="G57" i="1"/>
  <c r="F57" i="1"/>
  <c r="E57" i="1"/>
  <c r="D57" i="1"/>
  <c r="C57" i="1"/>
  <c r="B57" i="1"/>
  <c r="G53" i="1"/>
  <c r="F53" i="1"/>
  <c r="E53" i="1"/>
  <c r="D53" i="1"/>
  <c r="C53" i="1"/>
  <c r="B53" i="1"/>
  <c r="G43" i="1"/>
  <c r="F43" i="1"/>
  <c r="E43" i="1"/>
  <c r="D43" i="1"/>
  <c r="C43" i="1"/>
  <c r="B43" i="1"/>
  <c r="G33" i="1"/>
  <c r="F33" i="1"/>
  <c r="E33" i="1"/>
  <c r="D33" i="1"/>
  <c r="C33" i="1"/>
  <c r="B33" i="1"/>
  <c r="G23" i="1"/>
  <c r="F23" i="1"/>
  <c r="E23" i="1"/>
  <c r="D23" i="1"/>
  <c r="C23" i="1"/>
  <c r="B23" i="1"/>
  <c r="G13" i="1"/>
  <c r="F13" i="1"/>
  <c r="E13" i="1"/>
  <c r="D13" i="1"/>
  <c r="C13" i="1"/>
  <c r="B13" i="1"/>
  <c r="G5" i="1"/>
  <c r="G4" i="1" s="1"/>
  <c r="F5" i="1"/>
  <c r="E5" i="1"/>
  <c r="D5" i="1"/>
  <c r="C5" i="1"/>
  <c r="C4" i="1" s="1"/>
  <c r="C154" i="1" s="1"/>
  <c r="B5" i="1"/>
  <c r="F4" i="1"/>
  <c r="F154" i="1" s="1"/>
  <c r="E4" i="1"/>
  <c r="D4" i="1"/>
  <c r="B4" i="1"/>
  <c r="B154" i="1" s="1"/>
  <c r="E27" i="4" l="1"/>
  <c r="G4" i="4"/>
  <c r="G27" i="4" s="1"/>
  <c r="G5" i="3"/>
  <c r="D42" i="3"/>
  <c r="G42" i="3" s="1"/>
  <c r="G154" i="1"/>
  <c r="E154" i="1"/>
  <c r="G79" i="1"/>
  <c r="D79" i="1"/>
  <c r="D154" i="1" s="1"/>
  <c r="G79" i="3" l="1"/>
  <c r="D79" i="3"/>
</calcChain>
</file>

<file path=xl/sharedStrings.xml><?xml version="1.0" encoding="utf-8"?>
<sst xmlns="http://schemas.openxmlformats.org/spreadsheetml/2006/main" count="395" uniqueCount="226">
  <si>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</si>
  <si>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</si>
  <si>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</si>
  <si>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</si>
  <si>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</si>
  <si>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</si>
  <si>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</si>
  <si>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</si>
  <si>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</si>
  <si>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</si>
  <si>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</si>
  <si>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</si>
  <si>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</si>
  <si>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</si>
  <si>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</si>
  <si>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</si>
  <si>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</si>
  <si>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</si>
  <si>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</si>
  <si>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</si>
  <si>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</si>
  <si>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</si>
  <si>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</si>
  <si>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</si>
  <si>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</si>
  <si>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</si>
  <si>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</si>
  <si>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</si>
  <si>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</si>
  <si>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</si>
  <si>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</si>
  <si>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</si>
  <si>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</si>
  <si>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</si>
  <si>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</si>
  <si>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</si>
  <si>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</si>
  <si>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</si>
  <si>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</si>
  <si>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</si>
  <si>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</si>
  <si>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</si>
  <si>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</si>
  <si>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</si>
  <si>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</si>
  <si>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</si>
  <si>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</si>
  <si>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</si>
  <si>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</si>
  <si>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</si>
  <si>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</si>
  <si>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</si>
  <si>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</si>
  <si>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</si>
  <si>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</si>
  <si>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</si>
  <si>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</si>
  <si>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</si>
  <si>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</si>
  <si>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</si>
  <si>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</si>
  <si>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</si>
  <si>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</si>
  <si>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</si>
  <si>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</si>
  <si>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</si>
  <si>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</si>
  <si>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</si>
  <si>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</si>
  <si>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</si>
  <si>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</si>
  <si>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</si>
  <si>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</si>
  <si>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</si>
  <si>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</si>
  <si>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</si>
  <si>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</si>
  <si>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</si>
  <si>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</si>
  <si>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</si>
  <si>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</si>
  <si>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</si>
  <si>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</si>
  <si>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</si>
  <si>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</si>
  <si>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</si>
  <si>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</si>
  <si>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</si>
  <si>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</si>
  <si>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</si>
  <si>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</si>
  <si>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</si>
  <si>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</si>
  <si>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</si>
  <si>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</si>
  <si>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</si>
  <si>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</si>
  <si>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</si>
  <si>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</si>
  <si>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</si>
  <si>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</si>
  <si>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</si>
  <si>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</si>
  <si>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</si>
  <si>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</si>
  <si>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</si>
  <si>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</si>
  <si>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</si>
  <si>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</si>
  <si>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</si>
  <si>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</si>
  <si>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</si>
  <si>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</si>
  <si>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</si>
  <si>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</si>
  <si>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</si>
  <si>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</si>
  <si>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</si>
  <si>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</si>
  <si>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</si>
  <si>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</si>
  <si>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</si>
  <si>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</si>
  <si>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</si>
  <si>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</si>
  <si>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</si>
  <si>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</si>
  <si>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</si>
  <si>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</si>
  <si>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</si>
  <si>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</si>
  <si>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</si>
  <si>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</si>
  <si>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</si>
  <si>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</si>
  <si>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</si>
  <si>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</si>
  <si>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</si>
  <si>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</si>
  <si>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</si>
  <si>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</si>
  <si>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Estado Analítico del Ejercicio del Presupuesto de Egresos Detallado - LDF
Clasificación por Objeto del Gasto (Capítulo y Concepto)
Del 1 de enero al 30 de septiembre de 2017 (b)
(PESOS)</t>
  </si>
  <si>
    <t>MUNICIPIO DE LEÓN
Estado Analítico del Ejercicio del Presupuesto de Egresos Detallado - LDF
Clasificación Administrativa
Del 1 de enero al 30 de septiembre de 2017 (b)
(PESOS)</t>
  </si>
  <si>
    <t>MUNICIPIO DE LEÓN
Estado Analítico del Ejercicio del Presupuesto de Egresos Detallado - LDF
Clasificación Funcional (Finalidad y Función)
Del 1 de enero Al 30 de septiembre de 2017 (b)
(PESOS)</t>
  </si>
  <si>
    <t>Municipio de León
Estado Analítico del Ejercicio del Presupuesto de Egresos Detallado - LDF
Clasificación de Servicios Personales por Categoría
Del 1 de enero al 30 de septiembre de 2017
(PESOS)</t>
  </si>
  <si>
    <t xml:space="preserve">PRESIDENTE MUNICIPAL 
</t>
  </si>
  <si>
    <t>LIC. HÉCTOR GERMÁN RENÉ LÓPEZ SANTILLANA</t>
  </si>
  <si>
    <t xml:space="preserve">TESORERO MUNICIPAL 
</t>
  </si>
  <si>
    <t>C.P. GILBERTO ENRÍQUEZ SÁNCHEZ</t>
  </si>
  <si>
    <t>Presidente Municipal</t>
  </si>
  <si>
    <t>Sindícos</t>
  </si>
  <si>
    <t>Regidores</t>
  </si>
  <si>
    <t>Delegados y subdelegados Municipales</t>
  </si>
  <si>
    <t>Despacho del Presidente Municipal</t>
  </si>
  <si>
    <t>Dirección de Agenda y Eventos</t>
  </si>
  <si>
    <t>Dirección Administrativa y Gestión Social</t>
  </si>
  <si>
    <t>Dirección de Atención Ciudadana</t>
  </si>
  <si>
    <t>Dirección de Relaciones Públicas</t>
  </si>
  <si>
    <t>Secretaría del H. Ayuntamiento</t>
  </si>
  <si>
    <t>Dirección General de Asuntos Jurídicos</t>
  </si>
  <si>
    <t>Dirección General de Gobierno</t>
  </si>
  <si>
    <t>Dirección de Asuntos Internos</t>
  </si>
  <si>
    <t>Dirección General de Apoyo a la Función Edilicia</t>
  </si>
  <si>
    <t>Dirección General de Fiscalización y Control</t>
  </si>
  <si>
    <t>Dirección del Archivo Historico</t>
  </si>
  <si>
    <t>Dirección de Mediación Municipal</t>
  </si>
  <si>
    <t>Subsecretaría Técnica</t>
  </si>
  <si>
    <t>Tesoreria Municipal</t>
  </si>
  <si>
    <t>Dirección General de Egresos</t>
  </si>
  <si>
    <t>Dirección General de Gestión Administrativa</t>
  </si>
  <si>
    <t>Dirección General de Ingresos</t>
  </si>
  <si>
    <t>Dirección General de Recursos Materiales y Servicios Generales</t>
  </si>
  <si>
    <t>Dirección General de inversión Pública</t>
  </si>
  <si>
    <t>Contraloría Municipal</t>
  </si>
  <si>
    <t>Secretaría de Seguridad Pública</t>
  </si>
  <si>
    <t>Dirección General de Policía</t>
  </si>
  <si>
    <t>Dirección General de Tránsito</t>
  </si>
  <si>
    <t>Dirección General de Protección Civil</t>
  </si>
  <si>
    <t>Dirección General de Oficiales Calificadores</t>
  </si>
  <si>
    <t>Dirección General de Prevención del Delito</t>
  </si>
  <si>
    <t>Dirección de Centro de Formación Policial</t>
  </si>
  <si>
    <t>Dirección General del Sistema de Cómputo, Control, Comando y Comunicaciones</t>
  </si>
  <si>
    <t>Dirección de Servicios de Seguridad Privada</t>
  </si>
  <si>
    <t>Subsecretaría de Atención a la Comunidad</t>
  </si>
  <si>
    <t>Dirección General de Comunicación Social</t>
  </si>
  <si>
    <t>Dirección General de Desarrollo Institucional</t>
  </si>
  <si>
    <t>Dirección General de Desarrollo Rural</t>
  </si>
  <si>
    <t>Dirección gral de Desarrollo Social y Humano</t>
  </si>
  <si>
    <t>Dirección de Programas Estratégicos</t>
  </si>
  <si>
    <t>Dirección de Pipas Municipales</t>
  </si>
  <si>
    <t>Dirección de Desarrollo y Participación Social</t>
  </si>
  <si>
    <t>Dirección General de Desarrollo Urbano</t>
  </si>
  <si>
    <t>Dirección General de Economía</t>
  </si>
  <si>
    <t>Dirección de Comercio y Consumo</t>
  </si>
  <si>
    <t>Dirección General de EÇducación</t>
  </si>
  <si>
    <t>Dirección General de Gestión Ambiental</t>
  </si>
  <si>
    <t>Dirección General de Movilidad</t>
  </si>
  <si>
    <t>Dirección General de Obra Pública</t>
  </si>
  <si>
    <t>Dirección General de Salud</t>
  </si>
  <si>
    <t>Dirección de Aseo Público</t>
  </si>
  <si>
    <t>Provisiones salariales</t>
  </si>
  <si>
    <t>Provisiones economicas</t>
  </si>
  <si>
    <t>Egreso aplicable a diversas dependencias</t>
  </si>
  <si>
    <t>Deuda Pública Municipal</t>
  </si>
  <si>
    <t>Dirección General de Hospitalidad y Turismo</t>
  </si>
  <si>
    <t>Dirección General de Innovación</t>
  </si>
  <si>
    <t>Unidad de Transparencia</t>
  </si>
  <si>
    <t>Juzgados Administrativos Municipales</t>
  </si>
  <si>
    <t>Defensoría de Oficio en Materia Administrativa</t>
  </si>
  <si>
    <t>Instituto Municipal de Planeación</t>
  </si>
  <si>
    <t>Patronato de Bomberos de León Guanajuato</t>
  </si>
  <si>
    <t>Comisión Municipal de Cultura Física y Deporte</t>
  </si>
  <si>
    <t>Sistema para el Desarrollo Integral de la Familia</t>
  </si>
  <si>
    <t>Patronato Explora</t>
  </si>
  <si>
    <t>Patronato de la Feria Estatal de León</t>
  </si>
  <si>
    <t>Instituto Municipal de Vivienda</t>
  </si>
  <si>
    <t>Instituto Cultural de León</t>
  </si>
  <si>
    <t>Instituto Municipal de las Mujeres</t>
  </si>
  <si>
    <t>Patronato del Parque Zoológico de León</t>
  </si>
  <si>
    <t>Oficina de Convenciones y Visitantes</t>
  </si>
  <si>
    <t>Fideicomiso de Obras por Cooperación</t>
  </si>
  <si>
    <t>Instituto Municipal de la Juventud</t>
  </si>
  <si>
    <t>Patronato del Parque Erológico Metropolitano</t>
  </si>
  <si>
    <t>Fideicomiso Museo de la Ciudad de León</t>
  </si>
  <si>
    <t>Sistema Integral Aseo Público de León Guanajuato</t>
  </si>
  <si>
    <t>Academia Metropolitana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</si>
</sst>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7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4" fontId="3" fillId="0" borderId="8" xfId="0" applyNumberFormat="1" applyFont="1" applyBorder="1" applyAlignment="1">
      <alignment vertical="center"/>
    </xf>
    <xf numFmtId="4" fontId="6" fillId="0" borderId="7" xfId="0" applyNumberFormat="1" applyFont="1" applyBorder="1" applyProtection="1">
      <protection locked="0"/>
    </xf>
    <xf numFmtId="4" fontId="6" fillId="0" borderId="9" xfId="0" applyNumberFormat="1" applyFont="1" applyBorder="1" applyProtection="1">
      <protection locked="0"/>
    </xf>
    <xf numFmtId="4" fontId="5" fillId="0" borderId="4" xfId="2" applyNumberFormat="1" applyFont="1" applyBorder="1" applyAlignment="1">
      <alignment vertical="center"/>
    </xf>
    <xf numFmtId="4" fontId="5" fillId="0" borderId="7" xfId="2" applyNumberFormat="1" applyFont="1" applyBorder="1" applyAlignment="1">
      <alignment vertical="center"/>
    </xf>
    <xf numFmtId="4" fontId="6" fillId="0" borderId="7" xfId="2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2" applyFont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5" fillId="0" borderId="6" xfId="0" applyFont="1" applyBorder="1" applyAlignment="1">
      <alignment horizontal="justify" vertical="center" wrapText="1"/>
    </xf>
    <xf numFmtId="0" fontId="6" fillId="0" borderId="10" xfId="0" applyFont="1" applyBorder="1"/>
    <xf numFmtId="0" fontId="4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indent="2"/>
    </xf>
    <xf numFmtId="0" fontId="6" fillId="0" borderId="6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0" fillId="0" borderId="11" xfId="2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8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2324100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410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2499360</xdr:colOff>
      <xdr:row>1</xdr:row>
      <xdr:rowOff>15240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2400300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030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41"/>
  </cols>
  <sheetData>
    <row r="1" spans="1:2">
      <c r="A1" s="40"/>
      <c r="B1" s="40"/>
    </row>
    <row r="2020" spans="1:1">
      <c r="A2020" s="42" t="s">
        <v>140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7"/>
  <sheetViews>
    <sheetView workbookViewId="0">
      <selection activeCell="A12" sqref="A12"/>
    </sheetView>
  </sheetViews>
  <sheetFormatPr baseColWidth="10" defaultColWidth="12" defaultRowHeight="13.2"/>
  <cols>
    <col min="1" max="1" width="66.44140625" style="1" customWidth="1"/>
    <col min="2" max="6" width="15.109375" style="1" bestFit="1" customWidth="1"/>
    <col min="7" max="7" width="15.44140625" style="1" bestFit="1" customWidth="1"/>
    <col min="8" max="16384" width="12" style="1"/>
  </cols>
  <sheetData>
    <row r="1" spans="1:7" ht="53.25" customHeight="1">
      <c r="A1" s="60" t="s">
        <v>141</v>
      </c>
      <c r="B1" s="61"/>
      <c r="C1" s="61"/>
      <c r="D1" s="61"/>
      <c r="E1" s="61"/>
      <c r="F1" s="61"/>
      <c r="G1" s="62"/>
    </row>
    <row r="2" spans="1:7">
      <c r="A2" s="2"/>
      <c r="B2" s="63" t="s">
        <v>0</v>
      </c>
      <c r="C2" s="63"/>
      <c r="D2" s="63"/>
      <c r="E2" s="63"/>
      <c r="F2" s="63"/>
      <c r="G2" s="2"/>
    </row>
    <row r="3" spans="1:7" ht="20.399999999999999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f>B5+B13+B23+B33+B43+B53+B57+B66+B70</f>
        <v>3935873451.9299994</v>
      </c>
      <c r="C4" s="7">
        <f t="shared" ref="C4:G4" si="0">C5+C13+C23+C33+C43+C53+C57+C66+C70</f>
        <v>739625976.20000005</v>
      </c>
      <c r="D4" s="43">
        <f t="shared" si="0"/>
        <v>4675499428.1300011</v>
      </c>
      <c r="E4" s="7">
        <f t="shared" si="0"/>
        <v>2575420509.0599999</v>
      </c>
      <c r="F4" s="7">
        <f t="shared" si="0"/>
        <v>2518040553.9300003</v>
      </c>
      <c r="G4" s="7">
        <f t="shared" si="0"/>
        <v>2100078919.0700002</v>
      </c>
    </row>
    <row r="5" spans="1:7">
      <c r="A5" s="8" t="s">
        <v>9</v>
      </c>
      <c r="B5" s="9">
        <f>SUM(B6:B12)</f>
        <v>1931293424.5199995</v>
      </c>
      <c r="C5" s="9">
        <f t="shared" ref="C5:F5" si="1">SUM(C6:C12)</f>
        <v>-38477097.389999978</v>
      </c>
      <c r="D5" s="9">
        <f t="shared" si="1"/>
        <v>1892816327.1300001</v>
      </c>
      <c r="E5" s="9">
        <f t="shared" si="1"/>
        <v>1187513727.7099998</v>
      </c>
      <c r="F5" s="9">
        <f t="shared" si="1"/>
        <v>1162520980.9700003</v>
      </c>
      <c r="G5" s="9">
        <f>SUM(G6:G12)</f>
        <v>705302599.4200002</v>
      </c>
    </row>
    <row r="6" spans="1:7">
      <c r="A6" s="10" t="s">
        <v>10</v>
      </c>
      <c r="B6" s="44">
        <v>867718782.11999965</v>
      </c>
      <c r="C6" s="44">
        <v>-70937709.609999985</v>
      </c>
      <c r="D6" s="44">
        <v>796781072.50999963</v>
      </c>
      <c r="E6" s="44">
        <v>561072723.81000018</v>
      </c>
      <c r="F6" s="44">
        <v>548240809.53000009</v>
      </c>
      <c r="G6" s="45">
        <v>235708348.69999996</v>
      </c>
    </row>
    <row r="7" spans="1:7">
      <c r="A7" s="10" t="s">
        <v>11</v>
      </c>
      <c r="B7" s="44">
        <v>10299999.960000001</v>
      </c>
      <c r="C7" s="44">
        <v>12899900.629999999</v>
      </c>
      <c r="D7" s="44">
        <v>23199900.59</v>
      </c>
      <c r="E7" s="44">
        <v>14826643.75</v>
      </c>
      <c r="F7" s="44">
        <v>14797486.08</v>
      </c>
      <c r="G7" s="45">
        <v>8373256.8399999999</v>
      </c>
    </row>
    <row r="8" spans="1:7">
      <c r="A8" s="10" t="s">
        <v>12</v>
      </c>
      <c r="B8" s="44">
        <v>201208996.80000004</v>
      </c>
      <c r="C8" s="44">
        <v>1990978.9299999976</v>
      </c>
      <c r="D8" s="44">
        <v>203199975.72999999</v>
      </c>
      <c r="E8" s="44">
        <v>53460342.37000002</v>
      </c>
      <c r="F8" s="44">
        <v>53461739.900000006</v>
      </c>
      <c r="G8" s="45">
        <v>149739633.35999998</v>
      </c>
    </row>
    <row r="9" spans="1:7">
      <c r="A9" s="10" t="s">
        <v>13</v>
      </c>
      <c r="B9" s="44">
        <v>358304796.25999999</v>
      </c>
      <c r="C9" s="44">
        <v>-15864898.020000009</v>
      </c>
      <c r="D9" s="44">
        <v>342439898.24000001</v>
      </c>
      <c r="E9" s="44">
        <v>200761896.73999998</v>
      </c>
      <c r="F9" s="44">
        <v>200761896.73999998</v>
      </c>
      <c r="G9" s="45">
        <v>141678001.50000006</v>
      </c>
    </row>
    <row r="10" spans="1:7">
      <c r="A10" s="10" t="s">
        <v>14</v>
      </c>
      <c r="B10" s="44">
        <v>493760849.37999988</v>
      </c>
      <c r="C10" s="44">
        <v>33434630.680000015</v>
      </c>
      <c r="D10" s="44">
        <v>527195480.06000048</v>
      </c>
      <c r="E10" s="44">
        <v>357392121.03999966</v>
      </c>
      <c r="F10" s="44">
        <v>345259048.72000003</v>
      </c>
      <c r="G10" s="45">
        <v>169803359.02000019</v>
      </c>
    </row>
    <row r="11" spans="1:7">
      <c r="A11" s="10" t="s">
        <v>15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5">
        <v>0</v>
      </c>
    </row>
    <row r="12" spans="1:7">
      <c r="A12" s="10" t="s">
        <v>16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5">
        <v>0</v>
      </c>
    </row>
    <row r="13" spans="1:7">
      <c r="A13" s="8" t="s">
        <v>17</v>
      </c>
      <c r="B13" s="9">
        <f>SUM(B14:B22)</f>
        <v>246092812.23000002</v>
      </c>
      <c r="C13" s="9">
        <f t="shared" ref="C13:G13" si="2">SUM(C14:C22)</f>
        <v>36821323.440000005</v>
      </c>
      <c r="D13" s="9">
        <f t="shared" si="2"/>
        <v>282914135.66999996</v>
      </c>
      <c r="E13" s="9">
        <f t="shared" si="2"/>
        <v>156602852.35999998</v>
      </c>
      <c r="F13" s="9">
        <f t="shared" si="2"/>
        <v>155997142.37</v>
      </c>
      <c r="G13" s="9">
        <f t="shared" si="2"/>
        <v>126311283.31000002</v>
      </c>
    </row>
    <row r="14" spans="1:7">
      <c r="A14" s="10" t="s">
        <v>18</v>
      </c>
      <c r="B14" s="11">
        <v>14362259.070000002</v>
      </c>
      <c r="C14" s="11">
        <v>3663574.72</v>
      </c>
      <c r="D14" s="11">
        <v>18025833.790000003</v>
      </c>
      <c r="E14" s="11">
        <v>13625382.51</v>
      </c>
      <c r="F14" s="11">
        <v>13569738.769999998</v>
      </c>
      <c r="G14" s="11">
        <v>4400451.28</v>
      </c>
    </row>
    <row r="15" spans="1:7">
      <c r="A15" s="10" t="s">
        <v>19</v>
      </c>
      <c r="B15" s="11">
        <v>11906709.099999998</v>
      </c>
      <c r="C15" s="11">
        <v>1598458.3899999997</v>
      </c>
      <c r="D15" s="11">
        <v>13505167.489999996</v>
      </c>
      <c r="E15" s="11">
        <v>8333361.8000000017</v>
      </c>
      <c r="F15" s="11">
        <v>8115313.370000002</v>
      </c>
      <c r="G15" s="11">
        <v>5171805.6899999985</v>
      </c>
    </row>
    <row r="16" spans="1:7">
      <c r="A16" s="10" t="s">
        <v>20</v>
      </c>
      <c r="B16" s="11">
        <v>403800</v>
      </c>
      <c r="C16" s="11">
        <v>174065</v>
      </c>
      <c r="D16" s="11">
        <v>577865</v>
      </c>
      <c r="E16" s="11">
        <v>25002</v>
      </c>
      <c r="F16" s="11">
        <v>25002</v>
      </c>
      <c r="G16" s="11">
        <v>552863</v>
      </c>
    </row>
    <row r="17" spans="1:7">
      <c r="A17" s="10" t="s">
        <v>21</v>
      </c>
      <c r="B17" s="11">
        <v>5629716.71</v>
      </c>
      <c r="C17" s="11">
        <v>22416300.550000001</v>
      </c>
      <c r="D17" s="11">
        <v>28046017.260000002</v>
      </c>
      <c r="E17" s="11">
        <v>7606571.0099999998</v>
      </c>
      <c r="F17" s="11">
        <v>7687812.3199999994</v>
      </c>
      <c r="G17" s="11">
        <v>20439446.250000007</v>
      </c>
    </row>
    <row r="18" spans="1:7">
      <c r="A18" s="10" t="s">
        <v>22</v>
      </c>
      <c r="B18" s="11">
        <v>3244490.96</v>
      </c>
      <c r="C18" s="11">
        <v>877760.94000000029</v>
      </c>
      <c r="D18" s="11">
        <v>4122251.8999999994</v>
      </c>
      <c r="E18" s="11">
        <v>2905591.3399999994</v>
      </c>
      <c r="F18" s="11">
        <v>2874171.15</v>
      </c>
      <c r="G18" s="11">
        <v>1216660.5599999998</v>
      </c>
    </row>
    <row r="19" spans="1:7">
      <c r="A19" s="10" t="s">
        <v>23</v>
      </c>
      <c r="B19" s="11">
        <v>135729918.48000002</v>
      </c>
      <c r="C19" s="11">
        <v>-4017560.1500000004</v>
      </c>
      <c r="D19" s="11">
        <v>131712358.33000001</v>
      </c>
      <c r="E19" s="11">
        <v>77748819.729999974</v>
      </c>
      <c r="F19" s="11">
        <v>78228416.359999999</v>
      </c>
      <c r="G19" s="11">
        <v>53963538.599999987</v>
      </c>
    </row>
    <row r="20" spans="1:7">
      <c r="A20" s="10" t="s">
        <v>24</v>
      </c>
      <c r="B20" s="11">
        <v>9951165.6799999997</v>
      </c>
      <c r="C20" s="11">
        <v>3347765.14</v>
      </c>
      <c r="D20" s="11">
        <v>13298930.820000002</v>
      </c>
      <c r="E20" s="11">
        <v>2582355.0100000002</v>
      </c>
      <c r="F20" s="11">
        <v>2581476.8700000006</v>
      </c>
      <c r="G20" s="11">
        <v>10716575.810000001</v>
      </c>
    </row>
    <row r="21" spans="1:7">
      <c r="A21" s="10" t="s">
        <v>25</v>
      </c>
      <c r="B21" s="11">
        <v>400700</v>
      </c>
      <c r="C21" s="11">
        <v>2497125.02</v>
      </c>
      <c r="D21" s="11">
        <v>2897825.02</v>
      </c>
      <c r="E21" s="11">
        <v>117141.62</v>
      </c>
      <c r="F21" s="11">
        <v>117141.62</v>
      </c>
      <c r="G21" s="11">
        <v>2780683.4</v>
      </c>
    </row>
    <row r="22" spans="1:7">
      <c r="A22" s="10" t="s">
        <v>26</v>
      </c>
      <c r="B22" s="11">
        <v>64464052.230000004</v>
      </c>
      <c r="C22" s="11">
        <v>6263833.8300000001</v>
      </c>
      <c r="D22" s="11">
        <v>70727886.059999973</v>
      </c>
      <c r="E22" s="11">
        <v>43658627.339999996</v>
      </c>
      <c r="F22" s="11">
        <v>42798069.909999996</v>
      </c>
      <c r="G22" s="11">
        <v>27069258.72000001</v>
      </c>
    </row>
    <row r="23" spans="1:7">
      <c r="A23" s="8" t="s">
        <v>27</v>
      </c>
      <c r="B23" s="9">
        <f>SUM(B24:B32)</f>
        <v>655535047.16999984</v>
      </c>
      <c r="C23" s="9">
        <f t="shared" ref="C23:G23" si="3">SUM(C24:C32)</f>
        <v>134401474.30000001</v>
      </c>
      <c r="D23" s="9">
        <f t="shared" si="3"/>
        <v>789936521.47000003</v>
      </c>
      <c r="E23" s="9">
        <f t="shared" si="3"/>
        <v>484335069.29000008</v>
      </c>
      <c r="F23" s="9">
        <f t="shared" si="3"/>
        <v>482151153.74000007</v>
      </c>
      <c r="G23" s="9">
        <f t="shared" si="3"/>
        <v>305601452.17999995</v>
      </c>
    </row>
    <row r="24" spans="1:7">
      <c r="A24" s="10" t="s">
        <v>28</v>
      </c>
      <c r="B24" s="11">
        <v>269686488.11999995</v>
      </c>
      <c r="C24" s="11">
        <v>15220703.07</v>
      </c>
      <c r="D24" s="11">
        <v>284907191.19</v>
      </c>
      <c r="E24" s="11">
        <v>226921111.57000008</v>
      </c>
      <c r="F24" s="11">
        <v>226800191.2100001</v>
      </c>
      <c r="G24" s="11">
        <v>57986079.620000027</v>
      </c>
    </row>
    <row r="25" spans="1:7">
      <c r="A25" s="10" t="s">
        <v>29</v>
      </c>
      <c r="B25" s="11">
        <v>31889353.279999997</v>
      </c>
      <c r="C25" s="11">
        <v>-746928.26000000047</v>
      </c>
      <c r="D25" s="11">
        <v>31142425.019999992</v>
      </c>
      <c r="E25" s="11">
        <v>13722915.969999999</v>
      </c>
      <c r="F25" s="11">
        <v>13577552.119999995</v>
      </c>
      <c r="G25" s="11">
        <v>17419509.049999997</v>
      </c>
    </row>
    <row r="26" spans="1:7">
      <c r="A26" s="10" t="s">
        <v>30</v>
      </c>
      <c r="B26" s="11">
        <v>72494680</v>
      </c>
      <c r="C26" s="11">
        <v>50176351.479999997</v>
      </c>
      <c r="D26" s="11">
        <v>122671031.47999999</v>
      </c>
      <c r="E26" s="11">
        <v>46458336.759999983</v>
      </c>
      <c r="F26" s="11">
        <v>46325434.719999991</v>
      </c>
      <c r="G26" s="11">
        <v>76212694.719999984</v>
      </c>
    </row>
    <row r="27" spans="1:7">
      <c r="A27" s="10" t="s">
        <v>31</v>
      </c>
      <c r="B27" s="11">
        <v>34431089.740000002</v>
      </c>
      <c r="C27" s="11">
        <v>-1067400.9900000016</v>
      </c>
      <c r="D27" s="11">
        <v>33363688.75</v>
      </c>
      <c r="E27" s="11">
        <v>25724231.109999999</v>
      </c>
      <c r="F27" s="11">
        <v>25724231.109999999</v>
      </c>
      <c r="G27" s="11">
        <v>7639457.6399999978</v>
      </c>
    </row>
    <row r="28" spans="1:7">
      <c r="A28" s="10" t="s">
        <v>32</v>
      </c>
      <c r="B28" s="11">
        <v>123639131.61999999</v>
      </c>
      <c r="C28" s="11">
        <v>22778192.579999998</v>
      </c>
      <c r="D28" s="11">
        <v>146417324.19999999</v>
      </c>
      <c r="E28" s="11">
        <v>71609199.439999998</v>
      </c>
      <c r="F28" s="11">
        <v>70948646.829999998</v>
      </c>
      <c r="G28" s="11">
        <v>74808124.76000002</v>
      </c>
    </row>
    <row r="29" spans="1:7">
      <c r="A29" s="10" t="s">
        <v>33</v>
      </c>
      <c r="B29" s="11">
        <v>60205532.810000002</v>
      </c>
      <c r="C29" s="11">
        <v>22890044.43</v>
      </c>
      <c r="D29" s="11">
        <v>83095577.239999995</v>
      </c>
      <c r="E29" s="11">
        <v>63805342.260000013</v>
      </c>
      <c r="F29" s="11">
        <v>63641572.460000008</v>
      </c>
      <c r="G29" s="11">
        <v>19290234.979999997</v>
      </c>
    </row>
    <row r="30" spans="1:7">
      <c r="A30" s="10" t="s">
        <v>34</v>
      </c>
      <c r="B30" s="11">
        <v>3336218.8099999996</v>
      </c>
      <c r="C30" s="11">
        <v>688325.51</v>
      </c>
      <c r="D30" s="11">
        <v>4024544.3200000003</v>
      </c>
      <c r="E30" s="11">
        <v>1404070.5600000005</v>
      </c>
      <c r="F30" s="11">
        <v>1379658.4500000004</v>
      </c>
      <c r="G30" s="11">
        <v>2620473.7599999993</v>
      </c>
    </row>
    <row r="31" spans="1:7">
      <c r="A31" s="10" t="s">
        <v>35</v>
      </c>
      <c r="B31" s="11">
        <v>18961942.289999999</v>
      </c>
      <c r="C31" s="11">
        <v>14051198.77</v>
      </c>
      <c r="D31" s="11">
        <v>33013141.060000002</v>
      </c>
      <c r="E31" s="11">
        <v>12102343.75</v>
      </c>
      <c r="F31" s="11">
        <v>11237482.6</v>
      </c>
      <c r="G31" s="11">
        <v>20910797.310000002</v>
      </c>
    </row>
    <row r="32" spans="1:7">
      <c r="A32" s="10" t="s">
        <v>36</v>
      </c>
      <c r="B32" s="11">
        <v>40890610.499999985</v>
      </c>
      <c r="C32" s="11">
        <v>10410987.710000001</v>
      </c>
      <c r="D32" s="11">
        <v>51301598.209999979</v>
      </c>
      <c r="E32" s="11">
        <v>22587517.870000008</v>
      </c>
      <c r="F32" s="11">
        <v>22516384.24000001</v>
      </c>
      <c r="G32" s="11">
        <v>28714080.339999985</v>
      </c>
    </row>
    <row r="33" spans="1:7">
      <c r="A33" s="54" t="s">
        <v>37</v>
      </c>
      <c r="B33" s="9">
        <f>SUM(B34:B42)</f>
        <v>438675195.31</v>
      </c>
      <c r="C33" s="9">
        <f t="shared" ref="C33:G33" si="4">SUM(C34:C42)</f>
        <v>195154377.5</v>
      </c>
      <c r="D33" s="9">
        <f t="shared" si="4"/>
        <v>633829572.80999994</v>
      </c>
      <c r="E33" s="9">
        <f t="shared" si="4"/>
        <v>464563741.48000002</v>
      </c>
      <c r="F33" s="9">
        <f t="shared" si="4"/>
        <v>438451292.50999999</v>
      </c>
      <c r="G33" s="9">
        <f t="shared" si="4"/>
        <v>169265831.33000001</v>
      </c>
    </row>
    <row r="34" spans="1:7">
      <c r="A34" s="10" t="s">
        <v>38</v>
      </c>
      <c r="B34" s="11">
        <v>1500000</v>
      </c>
      <c r="C34" s="11">
        <v>12259619.300000001</v>
      </c>
      <c r="D34" s="11">
        <v>13759619.300000001</v>
      </c>
      <c r="E34" s="11">
        <v>13759619.300000001</v>
      </c>
      <c r="F34" s="11">
        <v>13759619.300000001</v>
      </c>
      <c r="G34" s="11">
        <v>0</v>
      </c>
    </row>
    <row r="35" spans="1:7">
      <c r="A35" s="10" t="s">
        <v>39</v>
      </c>
      <c r="B35" s="11">
        <v>342355105.88</v>
      </c>
      <c r="C35" s="11">
        <v>100789804.18000001</v>
      </c>
      <c r="D35" s="11">
        <v>443144910.06</v>
      </c>
      <c r="E35" s="11">
        <v>343251085.21000004</v>
      </c>
      <c r="F35" s="11">
        <v>319747491</v>
      </c>
      <c r="G35" s="11">
        <v>99893824.849999994</v>
      </c>
    </row>
    <row r="36" spans="1:7">
      <c r="A36" s="10" t="s">
        <v>40</v>
      </c>
      <c r="B36" s="11">
        <v>35622013.93</v>
      </c>
      <c r="C36" s="11">
        <v>37847127.270000003</v>
      </c>
      <c r="D36" s="11">
        <v>73469141.199999988</v>
      </c>
      <c r="E36" s="11">
        <v>48219900.389999993</v>
      </c>
      <c r="F36" s="11">
        <v>48203802.889999993</v>
      </c>
      <c r="G36" s="11">
        <v>25249240.810000002</v>
      </c>
    </row>
    <row r="37" spans="1:7">
      <c r="A37" s="10" t="s">
        <v>41</v>
      </c>
      <c r="B37" s="11">
        <v>57843998.979999997</v>
      </c>
      <c r="C37" s="11">
        <v>28797566.749999996</v>
      </c>
      <c r="D37" s="11">
        <v>86641565.730000019</v>
      </c>
      <c r="E37" s="11">
        <v>42983428.329999998</v>
      </c>
      <c r="F37" s="11">
        <v>40390671.069999993</v>
      </c>
      <c r="G37" s="11">
        <v>43658137.399999999</v>
      </c>
    </row>
    <row r="38" spans="1:7">
      <c r="A38" s="10" t="s">
        <v>42</v>
      </c>
      <c r="B38" s="11">
        <v>1354076.52</v>
      </c>
      <c r="C38" s="11">
        <v>-348000</v>
      </c>
      <c r="D38" s="11">
        <v>1006076.52</v>
      </c>
      <c r="E38" s="11">
        <v>563448.25</v>
      </c>
      <c r="F38" s="11">
        <v>563448.25</v>
      </c>
      <c r="G38" s="11">
        <v>442628.27</v>
      </c>
    </row>
    <row r="39" spans="1:7">
      <c r="A39" s="10" t="s">
        <v>43</v>
      </c>
      <c r="B39" s="11">
        <v>0</v>
      </c>
      <c r="C39" s="11">
        <v>15786260</v>
      </c>
      <c r="D39" s="11">
        <v>15786260</v>
      </c>
      <c r="E39" s="11">
        <v>15786260</v>
      </c>
      <c r="F39" s="11">
        <v>15786260</v>
      </c>
      <c r="G39" s="11">
        <v>0</v>
      </c>
    </row>
    <row r="40" spans="1:7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</row>
    <row r="41" spans="1:7">
      <c r="A41" s="10" t="s">
        <v>45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</row>
    <row r="42" spans="1:7">
      <c r="A42" s="10" t="s">
        <v>46</v>
      </c>
      <c r="B42" s="11">
        <v>0</v>
      </c>
      <c r="C42" s="11">
        <v>22000</v>
      </c>
      <c r="D42" s="11">
        <v>22000</v>
      </c>
      <c r="E42" s="11">
        <v>0</v>
      </c>
      <c r="F42" s="11">
        <v>0</v>
      </c>
      <c r="G42" s="11">
        <v>22000</v>
      </c>
    </row>
    <row r="43" spans="1:7">
      <c r="A43" s="8" t="s">
        <v>47</v>
      </c>
      <c r="B43" s="9">
        <f>SUM(B44:B52)</f>
        <v>118663077.34</v>
      </c>
      <c r="C43" s="9">
        <f t="shared" ref="C43:G43" si="5">SUM(C44:C52)</f>
        <v>80456445.689999998</v>
      </c>
      <c r="D43" s="9">
        <f t="shared" si="5"/>
        <v>199119523.03</v>
      </c>
      <c r="E43" s="9">
        <f t="shared" si="5"/>
        <v>47968088.799999997</v>
      </c>
      <c r="F43" s="9">
        <f t="shared" si="5"/>
        <v>47357457.799999997</v>
      </c>
      <c r="G43" s="9">
        <f t="shared" si="5"/>
        <v>151151434.22999999</v>
      </c>
    </row>
    <row r="44" spans="1:7">
      <c r="A44" s="10" t="s">
        <v>48</v>
      </c>
      <c r="B44" s="11">
        <v>11341900.42</v>
      </c>
      <c r="C44" s="11">
        <v>22297143.159999996</v>
      </c>
      <c r="D44" s="11">
        <v>33639043.579999998</v>
      </c>
      <c r="E44" s="11">
        <v>11336888.289999999</v>
      </c>
      <c r="F44" s="11">
        <v>11330740.289999999</v>
      </c>
      <c r="G44" s="11">
        <v>22302155.289999995</v>
      </c>
    </row>
    <row r="45" spans="1:7">
      <c r="A45" s="10" t="s">
        <v>49</v>
      </c>
      <c r="B45" s="11">
        <v>722458</v>
      </c>
      <c r="C45" s="11">
        <v>34510.609999999986</v>
      </c>
      <c r="D45" s="11">
        <v>756968.6100000001</v>
      </c>
      <c r="E45" s="11">
        <v>394716.68</v>
      </c>
      <c r="F45" s="11">
        <v>394716.68</v>
      </c>
      <c r="G45" s="11">
        <v>362251.93</v>
      </c>
    </row>
    <row r="46" spans="1:7">
      <c r="A46" s="10" t="s">
        <v>50</v>
      </c>
      <c r="B46" s="11">
        <v>36650</v>
      </c>
      <c r="C46" s="11">
        <v>550482.64</v>
      </c>
      <c r="D46" s="11">
        <v>587132.64</v>
      </c>
      <c r="E46" s="11">
        <v>321378.12</v>
      </c>
      <c r="F46" s="11">
        <v>321378.12</v>
      </c>
      <c r="G46" s="11">
        <v>265754.52</v>
      </c>
    </row>
    <row r="47" spans="1:7">
      <c r="A47" s="10" t="s">
        <v>51</v>
      </c>
      <c r="B47" s="11">
        <v>65293499.920000002</v>
      </c>
      <c r="C47" s="11">
        <v>41415094.899999999</v>
      </c>
      <c r="D47" s="11">
        <v>106708594.82000001</v>
      </c>
      <c r="E47" s="11">
        <v>21260399.960000001</v>
      </c>
      <c r="F47" s="11">
        <v>21125499.960000001</v>
      </c>
      <c r="G47" s="11">
        <v>85448194.859999999</v>
      </c>
    </row>
    <row r="48" spans="1:7">
      <c r="A48" s="10" t="s">
        <v>52</v>
      </c>
      <c r="B48" s="11">
        <v>1486650</v>
      </c>
      <c r="C48" s="11">
        <v>-768738.99999999988</v>
      </c>
      <c r="D48" s="11">
        <v>717911.00000000012</v>
      </c>
      <c r="E48" s="11">
        <v>322580.45</v>
      </c>
      <c r="F48" s="11">
        <v>322580.45</v>
      </c>
      <c r="G48" s="11">
        <v>395330.55</v>
      </c>
    </row>
    <row r="49" spans="1:7">
      <c r="A49" s="10" t="s">
        <v>53</v>
      </c>
      <c r="B49" s="11">
        <v>32420769</v>
      </c>
      <c r="C49" s="11">
        <v>13747141.539999994</v>
      </c>
      <c r="D49" s="11">
        <v>46167910.540000007</v>
      </c>
      <c r="E49" s="11">
        <v>9220415.9399999995</v>
      </c>
      <c r="F49" s="11">
        <v>9200832.9399999995</v>
      </c>
      <c r="G49" s="11">
        <v>36947494.599999994</v>
      </c>
    </row>
    <row r="50" spans="1:7">
      <c r="A50" s="10" t="s">
        <v>54</v>
      </c>
      <c r="B50" s="11">
        <v>1500000</v>
      </c>
      <c r="C50" s="11">
        <v>-500000</v>
      </c>
      <c r="D50" s="11">
        <v>1000000</v>
      </c>
      <c r="E50" s="11">
        <v>450000</v>
      </c>
      <c r="F50" s="11">
        <v>0</v>
      </c>
      <c r="G50" s="11">
        <v>550000</v>
      </c>
    </row>
    <row r="51" spans="1:7">
      <c r="A51" s="10" t="s">
        <v>55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</row>
    <row r="52" spans="1:7">
      <c r="A52" s="10" t="s">
        <v>56</v>
      </c>
      <c r="B52" s="11">
        <v>5861150</v>
      </c>
      <c r="C52" s="11">
        <v>3680811.8400000003</v>
      </c>
      <c r="D52" s="11">
        <v>9541961.8400000017</v>
      </c>
      <c r="E52" s="11">
        <v>4661709.3600000003</v>
      </c>
      <c r="F52" s="11">
        <v>4661709.3600000003</v>
      </c>
      <c r="G52" s="11">
        <v>4880252.4800000004</v>
      </c>
    </row>
    <row r="53" spans="1:7">
      <c r="A53" s="8" t="s">
        <v>57</v>
      </c>
      <c r="B53" s="9">
        <f>SUM(B54:B56)</f>
        <v>545613895.36000001</v>
      </c>
      <c r="C53" s="9">
        <f t="shared" ref="C53:G53" si="6">SUM(C54:C56)</f>
        <v>318684452.65999997</v>
      </c>
      <c r="D53" s="9">
        <f t="shared" si="6"/>
        <v>864298348.0200001</v>
      </c>
      <c r="E53" s="9">
        <f t="shared" si="6"/>
        <v>234437029.41999999</v>
      </c>
      <c r="F53" s="9">
        <f t="shared" si="6"/>
        <v>231562526.53999996</v>
      </c>
      <c r="G53" s="9">
        <f t="shared" si="6"/>
        <v>629861318.5999999</v>
      </c>
    </row>
    <row r="54" spans="1:7">
      <c r="A54" s="10" t="s">
        <v>58</v>
      </c>
      <c r="B54" s="11">
        <v>508904732.36000001</v>
      </c>
      <c r="C54" s="11">
        <v>232099844.48999998</v>
      </c>
      <c r="D54" s="11">
        <v>741004576.85000014</v>
      </c>
      <c r="E54" s="11">
        <v>185235417.68999997</v>
      </c>
      <c r="F54" s="11">
        <v>182766978.75999996</v>
      </c>
      <c r="G54" s="11">
        <v>555769159.15999985</v>
      </c>
    </row>
    <row r="55" spans="1:7">
      <c r="A55" s="10" t="s">
        <v>59</v>
      </c>
      <c r="B55" s="11">
        <v>36709163</v>
      </c>
      <c r="C55" s="11">
        <v>70625808.169999987</v>
      </c>
      <c r="D55" s="11">
        <v>107334971.16999997</v>
      </c>
      <c r="E55" s="11">
        <v>49201611.730000012</v>
      </c>
      <c r="F55" s="11">
        <v>48795547.780000009</v>
      </c>
      <c r="G55" s="11">
        <v>58133359.439999998</v>
      </c>
    </row>
    <row r="56" spans="1:7">
      <c r="A56" s="10" t="s">
        <v>60</v>
      </c>
      <c r="B56" s="11">
        <v>0</v>
      </c>
      <c r="C56" s="11">
        <v>15958800</v>
      </c>
      <c r="D56" s="11">
        <v>15958800</v>
      </c>
      <c r="E56" s="11">
        <v>0</v>
      </c>
      <c r="F56" s="11">
        <v>0</v>
      </c>
      <c r="G56" s="11">
        <v>15958800</v>
      </c>
    </row>
    <row r="57" spans="1:7">
      <c r="A57" s="8" t="s">
        <v>61</v>
      </c>
      <c r="B57" s="9">
        <f>SUM(B58:B65)</f>
        <v>0</v>
      </c>
      <c r="C57" s="9">
        <f t="shared" ref="C57:F57" si="7">SUM(C58:C65)</f>
        <v>12585000</v>
      </c>
      <c r="D57" s="9">
        <f t="shared" si="7"/>
        <v>12585000</v>
      </c>
      <c r="E57" s="9">
        <f t="shared" si="7"/>
        <v>0</v>
      </c>
      <c r="F57" s="9">
        <f t="shared" si="7"/>
        <v>0</v>
      </c>
      <c r="G57" s="9">
        <f t="shared" ref="G57" si="8">D57-E57</f>
        <v>12585000</v>
      </c>
    </row>
    <row r="58" spans="1:7">
      <c r="A58" s="10" t="s">
        <v>62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</row>
    <row r="59" spans="1:7">
      <c r="A59" s="10" t="s">
        <v>63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</row>
    <row r="60" spans="1:7">
      <c r="A60" s="10" t="s">
        <v>64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</row>
    <row r="61" spans="1:7">
      <c r="A61" s="10" t="s">
        <v>65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</row>
    <row r="62" spans="1:7">
      <c r="A62" s="10" t="s">
        <v>66</v>
      </c>
      <c r="B62" s="11">
        <v>0</v>
      </c>
      <c r="C62" s="11">
        <v>12585000</v>
      </c>
      <c r="D62" s="11">
        <v>12585000</v>
      </c>
      <c r="E62" s="11">
        <v>0</v>
      </c>
      <c r="F62" s="11">
        <v>0</v>
      </c>
      <c r="G62" s="11">
        <v>12585000</v>
      </c>
    </row>
    <row r="63" spans="1:7">
      <c r="A63" s="10" t="s">
        <v>67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</row>
    <row r="64" spans="1:7">
      <c r="A64" s="10" t="s">
        <v>68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</row>
    <row r="65" spans="1:7">
      <c r="A65" s="10" t="s">
        <v>69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</row>
    <row r="66" spans="1:7">
      <c r="A66" s="8" t="s">
        <v>70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</row>
    <row r="67" spans="1:7">
      <c r="A67" s="10" t="s">
        <v>71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</row>
    <row r="68" spans="1:7">
      <c r="A68" s="10" t="s">
        <v>72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</row>
    <row r="69" spans="1:7">
      <c r="A69" s="10" t="s">
        <v>73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>
      <c r="A70" s="8" t="s">
        <v>74</v>
      </c>
      <c r="B70" s="9">
        <f>SUM(B71:B77)</f>
        <v>0</v>
      </c>
      <c r="C70" s="9">
        <f t="shared" ref="C70:G70" si="9">SUM(C71:C77)</f>
        <v>0</v>
      </c>
      <c r="D70" s="9">
        <f t="shared" si="9"/>
        <v>0</v>
      </c>
      <c r="E70" s="9">
        <f t="shared" si="9"/>
        <v>0</v>
      </c>
      <c r="F70" s="9">
        <f t="shared" si="9"/>
        <v>0</v>
      </c>
      <c r="G70" s="9">
        <f t="shared" si="9"/>
        <v>0</v>
      </c>
    </row>
    <row r="71" spans="1:7">
      <c r="A71" s="10" t="s">
        <v>75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</row>
    <row r="72" spans="1:7">
      <c r="A72" s="10" t="s">
        <v>76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</row>
    <row r="73" spans="1:7">
      <c r="A73" s="10" t="s">
        <v>77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</row>
    <row r="74" spans="1:7">
      <c r="A74" s="10" t="s">
        <v>78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</row>
    <row r="75" spans="1:7">
      <c r="A75" s="10" t="s">
        <v>79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</row>
    <row r="76" spans="1:7">
      <c r="A76" s="10" t="s">
        <v>80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</row>
    <row r="77" spans="1:7">
      <c r="A77" s="10" t="s">
        <v>81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f>B80+B88+B98+B108+B118+B128+B132+B141+B145</f>
        <v>812595644.29999995</v>
      </c>
      <c r="C79" s="13">
        <f t="shared" ref="C79:G79" si="10">C80+C88+C98+C108+C118+C128+C132+C141+C145</f>
        <v>1256984481.4400001</v>
      </c>
      <c r="D79" s="13">
        <f t="shared" si="10"/>
        <v>2069580125.7400002</v>
      </c>
      <c r="E79" s="13">
        <f t="shared" si="10"/>
        <v>829216422.61000001</v>
      </c>
      <c r="F79" s="13">
        <f t="shared" si="10"/>
        <v>809578827.00999999</v>
      </c>
      <c r="G79" s="13">
        <f t="shared" si="10"/>
        <v>1240363703.1300001</v>
      </c>
    </row>
    <row r="80" spans="1:7">
      <c r="A80" s="14" t="s">
        <v>9</v>
      </c>
      <c r="B80" s="13">
        <f>SUM(B81:B87)</f>
        <v>0</v>
      </c>
      <c r="C80" s="13">
        <f t="shared" ref="C80:G80" si="11">SUM(C81:C87)</f>
        <v>0</v>
      </c>
      <c r="D80" s="13">
        <f t="shared" si="11"/>
        <v>0</v>
      </c>
      <c r="E80" s="13">
        <f t="shared" si="11"/>
        <v>0</v>
      </c>
      <c r="F80" s="13">
        <f t="shared" si="11"/>
        <v>0</v>
      </c>
      <c r="G80" s="13">
        <f t="shared" si="11"/>
        <v>0</v>
      </c>
    </row>
    <row r="81" spans="1:7">
      <c r="A81" s="15" t="s">
        <v>10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</row>
    <row r="82" spans="1:7">
      <c r="A82" s="15" t="s">
        <v>11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</row>
    <row r="83" spans="1:7">
      <c r="A83" s="15" t="s">
        <v>12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</row>
    <row r="84" spans="1:7">
      <c r="A84" s="15" t="s">
        <v>13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</row>
    <row r="85" spans="1:7">
      <c r="A85" s="15" t="s">
        <v>14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</row>
    <row r="86" spans="1:7">
      <c r="A86" s="15" t="s">
        <v>15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</row>
    <row r="87" spans="1:7">
      <c r="A87" s="15" t="s">
        <v>16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</row>
    <row r="88" spans="1:7">
      <c r="A88" s="14" t="s">
        <v>17</v>
      </c>
      <c r="B88" s="13">
        <f>SUM(B89:B97)</f>
        <v>0</v>
      </c>
      <c r="C88" s="13">
        <f t="shared" ref="C88:F88" si="12">SUM(C89:C97)</f>
        <v>22297745.5</v>
      </c>
      <c r="D88" s="13">
        <f t="shared" si="12"/>
        <v>22297745.5</v>
      </c>
      <c r="E88" s="13">
        <f t="shared" si="12"/>
        <v>3230347.01</v>
      </c>
      <c r="F88" s="13">
        <f t="shared" si="12"/>
        <v>3230347.01</v>
      </c>
      <c r="G88" s="13">
        <f t="shared" ref="G88:G142" si="13">D88-E88</f>
        <v>19067398.490000002</v>
      </c>
    </row>
    <row r="89" spans="1:7">
      <c r="A89" s="55" t="s">
        <v>18</v>
      </c>
      <c r="B89" s="18">
        <v>0</v>
      </c>
      <c r="C89" s="18">
        <v>103400</v>
      </c>
      <c r="D89" s="18">
        <v>103400</v>
      </c>
      <c r="E89" s="18">
        <v>0</v>
      </c>
      <c r="F89" s="18">
        <v>0</v>
      </c>
      <c r="G89" s="18">
        <v>103400</v>
      </c>
    </row>
    <row r="90" spans="1:7">
      <c r="A90" s="15" t="s">
        <v>19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</row>
    <row r="91" spans="1:7">
      <c r="A91" s="15" t="s">
        <v>20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</row>
    <row r="92" spans="1:7">
      <c r="A92" s="15" t="s">
        <v>21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</row>
    <row r="93" spans="1:7">
      <c r="A93" s="15" t="s">
        <v>22</v>
      </c>
      <c r="B93" s="16">
        <v>0</v>
      </c>
      <c r="C93" s="16">
        <v>27</v>
      </c>
      <c r="D93" s="16">
        <v>27</v>
      </c>
      <c r="E93" s="16">
        <v>0</v>
      </c>
      <c r="F93" s="16">
        <v>0</v>
      </c>
      <c r="G93" s="16">
        <v>27</v>
      </c>
    </row>
    <row r="94" spans="1:7">
      <c r="A94" s="15" t="s">
        <v>23</v>
      </c>
      <c r="B94" s="16">
        <v>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</row>
    <row r="95" spans="1:7">
      <c r="A95" s="15" t="s">
        <v>24</v>
      </c>
      <c r="B95" s="16">
        <v>0</v>
      </c>
      <c r="C95" s="16">
        <v>17785400</v>
      </c>
      <c r="D95" s="16">
        <v>17785400</v>
      </c>
      <c r="E95" s="16">
        <v>0</v>
      </c>
      <c r="F95" s="16">
        <v>0</v>
      </c>
      <c r="G95" s="16">
        <v>17785400</v>
      </c>
    </row>
    <row r="96" spans="1:7">
      <c r="A96" s="15" t="s">
        <v>25</v>
      </c>
      <c r="B96" s="16">
        <v>0</v>
      </c>
      <c r="C96" s="16">
        <v>4404960</v>
      </c>
      <c r="D96" s="16">
        <v>4404960</v>
      </c>
      <c r="E96" s="16">
        <v>3226388.51</v>
      </c>
      <c r="F96" s="16">
        <v>3226388.51</v>
      </c>
      <c r="G96" s="16">
        <v>1178571.4900000002</v>
      </c>
    </row>
    <row r="97" spans="1:7">
      <c r="A97" s="15" t="s">
        <v>26</v>
      </c>
      <c r="B97" s="16">
        <v>0</v>
      </c>
      <c r="C97" s="16">
        <v>3958.5</v>
      </c>
      <c r="D97" s="16">
        <v>3958.5</v>
      </c>
      <c r="E97" s="16">
        <v>3958.5</v>
      </c>
      <c r="F97" s="16">
        <v>3958.5</v>
      </c>
      <c r="G97" s="16">
        <v>0</v>
      </c>
    </row>
    <row r="98" spans="1:7">
      <c r="A98" s="14" t="s">
        <v>27</v>
      </c>
      <c r="B98" s="13">
        <f>SUM(B99:B107)</f>
        <v>233363754</v>
      </c>
      <c r="C98" s="13">
        <f t="shared" ref="C98:F98" si="14">SUM(C99:C107)</f>
        <v>-31552364.710000001</v>
      </c>
      <c r="D98" s="13">
        <f t="shared" si="14"/>
        <v>201811389.28999999</v>
      </c>
      <c r="E98" s="13">
        <f t="shared" si="14"/>
        <v>111087338.88000001</v>
      </c>
      <c r="F98" s="13">
        <f t="shared" si="14"/>
        <v>110990409.42999999</v>
      </c>
      <c r="G98" s="13">
        <f t="shared" si="13"/>
        <v>90724050.409999982</v>
      </c>
    </row>
    <row r="99" spans="1:7">
      <c r="A99" s="15" t="s">
        <v>28</v>
      </c>
      <c r="B99" s="16">
        <v>0</v>
      </c>
      <c r="C99" s="16">
        <v>315.52</v>
      </c>
      <c r="D99" s="16">
        <v>315.52</v>
      </c>
      <c r="E99" s="16">
        <v>0</v>
      </c>
      <c r="F99" s="16">
        <v>0</v>
      </c>
      <c r="G99" s="16">
        <v>315.52</v>
      </c>
    </row>
    <row r="100" spans="1:7">
      <c r="A100" s="15" t="s">
        <v>29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</row>
    <row r="101" spans="1:7">
      <c r="A101" s="15" t="s">
        <v>30</v>
      </c>
      <c r="B101" s="16">
        <v>0</v>
      </c>
      <c r="C101" s="16">
        <v>24092130.149999999</v>
      </c>
      <c r="D101" s="16">
        <v>24092130.149999999</v>
      </c>
      <c r="E101" s="16">
        <v>4908214.8</v>
      </c>
      <c r="F101" s="16">
        <v>4908214.8</v>
      </c>
      <c r="G101" s="16">
        <v>19183915.349999998</v>
      </c>
    </row>
    <row r="102" spans="1:7">
      <c r="A102" s="15" t="s">
        <v>31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</row>
    <row r="103" spans="1:7">
      <c r="A103" s="15" t="s">
        <v>32</v>
      </c>
      <c r="B103" s="16">
        <v>233363754</v>
      </c>
      <c r="C103" s="16">
        <v>-56511922.5</v>
      </c>
      <c r="D103" s="16">
        <v>176851831.5</v>
      </c>
      <c r="E103" s="16">
        <v>106179124.08000001</v>
      </c>
      <c r="F103" s="16">
        <v>106082194.63</v>
      </c>
      <c r="G103" s="16">
        <v>70672707.420000002</v>
      </c>
    </row>
    <row r="104" spans="1:7">
      <c r="A104" s="15" t="s">
        <v>33</v>
      </c>
      <c r="B104" s="16">
        <v>0</v>
      </c>
      <c r="C104" s="16">
        <v>569112.12</v>
      </c>
      <c r="D104" s="16">
        <v>569112.12</v>
      </c>
      <c r="E104" s="16">
        <v>0</v>
      </c>
      <c r="F104" s="16">
        <v>0</v>
      </c>
      <c r="G104" s="16">
        <v>569112.12</v>
      </c>
    </row>
    <row r="105" spans="1:7">
      <c r="A105" s="15" t="s">
        <v>34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</row>
    <row r="106" spans="1:7">
      <c r="A106" s="15" t="s">
        <v>35</v>
      </c>
      <c r="B106" s="16">
        <v>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</row>
    <row r="107" spans="1:7">
      <c r="A107" s="15" t="s">
        <v>36</v>
      </c>
      <c r="B107" s="16">
        <v>0</v>
      </c>
      <c r="C107" s="16">
        <v>298000</v>
      </c>
      <c r="D107" s="16">
        <v>298000</v>
      </c>
      <c r="E107" s="16">
        <v>0</v>
      </c>
      <c r="F107" s="16">
        <v>0</v>
      </c>
      <c r="G107" s="16">
        <v>298000</v>
      </c>
    </row>
    <row r="108" spans="1:7">
      <c r="A108" s="38" t="s">
        <v>37</v>
      </c>
      <c r="B108" s="13">
        <f>SUM(B109:B117)</f>
        <v>132040382.49000001</v>
      </c>
      <c r="C108" s="13">
        <f t="shared" ref="C108:F108" si="15">SUM(C109:C117)</f>
        <v>223731171.22000003</v>
      </c>
      <c r="D108" s="13">
        <f t="shared" si="15"/>
        <v>355771553.70999998</v>
      </c>
      <c r="E108" s="13">
        <f t="shared" si="15"/>
        <v>151842954.69</v>
      </c>
      <c r="F108" s="13">
        <f t="shared" si="15"/>
        <v>151842828.53</v>
      </c>
      <c r="G108" s="13">
        <f t="shared" si="13"/>
        <v>203928599.01999998</v>
      </c>
    </row>
    <row r="109" spans="1:7">
      <c r="A109" s="15" t="s">
        <v>38</v>
      </c>
      <c r="B109" s="16">
        <v>9500000</v>
      </c>
      <c r="C109" s="16">
        <v>11445173.85</v>
      </c>
      <c r="D109" s="16">
        <v>20945173.850000001</v>
      </c>
      <c r="E109" s="16">
        <v>0</v>
      </c>
      <c r="F109" s="16">
        <v>0</v>
      </c>
      <c r="G109" s="16">
        <v>20945173.850000001</v>
      </c>
    </row>
    <row r="110" spans="1:7">
      <c r="A110" s="15" t="s">
        <v>39</v>
      </c>
      <c r="B110" s="16">
        <v>122540382.49000001</v>
      </c>
      <c r="C110" s="16">
        <v>194363382.37000003</v>
      </c>
      <c r="D110" s="16">
        <v>316903764.85999995</v>
      </c>
      <c r="E110" s="16">
        <v>150604419.69</v>
      </c>
      <c r="F110" s="16">
        <v>150604419.69</v>
      </c>
      <c r="G110" s="16">
        <v>166299345.17000002</v>
      </c>
    </row>
    <row r="111" spans="1:7">
      <c r="A111" s="15" t="s">
        <v>40</v>
      </c>
      <c r="B111" s="16">
        <v>0</v>
      </c>
      <c r="C111" s="16">
        <v>3261200</v>
      </c>
      <c r="D111" s="16">
        <v>3261200</v>
      </c>
      <c r="E111" s="16">
        <v>500000</v>
      </c>
      <c r="F111" s="16">
        <v>499873.84</v>
      </c>
      <c r="G111" s="16">
        <v>2761200</v>
      </c>
    </row>
    <row r="112" spans="1:7">
      <c r="A112" s="15" t="s">
        <v>41</v>
      </c>
      <c r="B112" s="16">
        <v>0</v>
      </c>
      <c r="C112" s="16">
        <v>14661415</v>
      </c>
      <c r="D112" s="16">
        <v>14661415</v>
      </c>
      <c r="E112" s="16">
        <v>738535</v>
      </c>
      <c r="F112" s="16">
        <v>738535</v>
      </c>
      <c r="G112" s="16">
        <v>13922880</v>
      </c>
    </row>
    <row r="113" spans="1:7">
      <c r="A113" s="15" t="s">
        <v>42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f t="shared" si="13"/>
        <v>0</v>
      </c>
    </row>
    <row r="114" spans="1:7">
      <c r="A114" s="15" t="s">
        <v>43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f t="shared" si="13"/>
        <v>0</v>
      </c>
    </row>
    <row r="115" spans="1:7">
      <c r="A115" s="15" t="s">
        <v>44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f t="shared" si="13"/>
        <v>0</v>
      </c>
    </row>
    <row r="116" spans="1:7">
      <c r="A116" s="15" t="s">
        <v>45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f t="shared" si="13"/>
        <v>0</v>
      </c>
    </row>
    <row r="117" spans="1:7">
      <c r="A117" s="15" t="s">
        <v>46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f t="shared" si="13"/>
        <v>0</v>
      </c>
    </row>
    <row r="118" spans="1:7">
      <c r="A118" s="14" t="s">
        <v>47</v>
      </c>
      <c r="B118" s="13">
        <f>SUM(B119:B127)</f>
        <v>4097348.52</v>
      </c>
      <c r="C118" s="13">
        <f t="shared" ref="C118:F118" si="16">SUM(C119:C127)</f>
        <v>37807136.960000001</v>
      </c>
      <c r="D118" s="13">
        <f t="shared" si="16"/>
        <v>41904485.479999997</v>
      </c>
      <c r="E118" s="13">
        <f t="shared" si="16"/>
        <v>24799385.559999999</v>
      </c>
      <c r="F118" s="13">
        <f t="shared" si="16"/>
        <v>23594385.559999999</v>
      </c>
      <c r="G118" s="13">
        <f t="shared" si="13"/>
        <v>17105099.919999998</v>
      </c>
    </row>
    <row r="119" spans="1:7">
      <c r="A119" s="15" t="s">
        <v>48</v>
      </c>
      <c r="B119" s="16">
        <v>4097348.52</v>
      </c>
      <c r="C119" s="16">
        <v>8157820.2599999998</v>
      </c>
      <c r="D119" s="16">
        <v>12255168.779999999</v>
      </c>
      <c r="E119" s="16">
        <v>3509988.1100000003</v>
      </c>
      <c r="F119" s="16">
        <v>3509988.1100000003</v>
      </c>
      <c r="G119" s="16">
        <v>8745180.6699999999</v>
      </c>
    </row>
    <row r="120" spans="1:7">
      <c r="A120" s="15" t="s">
        <v>49</v>
      </c>
      <c r="B120" s="16">
        <v>0</v>
      </c>
      <c r="C120" s="16">
        <v>598368.21</v>
      </c>
      <c r="D120" s="16">
        <v>598368.21</v>
      </c>
      <c r="E120" s="16">
        <v>0</v>
      </c>
      <c r="F120" s="16">
        <v>0</v>
      </c>
      <c r="G120" s="16">
        <v>598368.21</v>
      </c>
    </row>
    <row r="121" spans="1:7">
      <c r="A121" s="15" t="s">
        <v>50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</row>
    <row r="122" spans="1:7">
      <c r="A122" s="15" t="s">
        <v>51</v>
      </c>
      <c r="B122" s="16">
        <v>0</v>
      </c>
      <c r="C122" s="16">
        <v>20745660</v>
      </c>
      <c r="D122" s="16">
        <v>20745660</v>
      </c>
      <c r="E122" s="16">
        <v>19161561</v>
      </c>
      <c r="F122" s="16">
        <v>17956561</v>
      </c>
      <c r="G122" s="16">
        <v>1584099</v>
      </c>
    </row>
    <row r="123" spans="1:7">
      <c r="A123" s="15" t="s">
        <v>52</v>
      </c>
      <c r="B123" s="16">
        <v>0</v>
      </c>
      <c r="C123" s="16">
        <v>6342000</v>
      </c>
      <c r="D123" s="16">
        <v>6342000</v>
      </c>
      <c r="E123" s="16">
        <v>191999.2</v>
      </c>
      <c r="F123" s="16">
        <v>191999.2</v>
      </c>
      <c r="G123" s="16">
        <v>6150000.7999999998</v>
      </c>
    </row>
    <row r="124" spans="1:7">
      <c r="A124" s="15" t="s">
        <v>53</v>
      </c>
      <c r="B124" s="16">
        <v>0</v>
      </c>
      <c r="C124" s="16">
        <v>30000.639999999999</v>
      </c>
      <c r="D124" s="16">
        <v>30000.639999999999</v>
      </c>
      <c r="E124" s="16">
        <v>20549.400000000001</v>
      </c>
      <c r="F124" s="16">
        <v>20549.400000000001</v>
      </c>
      <c r="G124" s="16">
        <v>9451.239999999998</v>
      </c>
    </row>
    <row r="125" spans="1:7">
      <c r="A125" s="15" t="s">
        <v>54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</row>
    <row r="126" spans="1:7">
      <c r="A126" s="15" t="s">
        <v>55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</row>
    <row r="127" spans="1:7">
      <c r="A127" s="15" t="s">
        <v>56</v>
      </c>
      <c r="B127" s="16">
        <v>0</v>
      </c>
      <c r="C127" s="16">
        <v>1933287.85</v>
      </c>
      <c r="D127" s="16">
        <v>1933287.85</v>
      </c>
      <c r="E127" s="16">
        <v>1915287.85</v>
      </c>
      <c r="F127" s="16">
        <v>1915287.85</v>
      </c>
      <c r="G127" s="16">
        <v>18000</v>
      </c>
    </row>
    <row r="128" spans="1:7">
      <c r="A128" s="14" t="s">
        <v>57</v>
      </c>
      <c r="B128" s="13">
        <f>SUM(B129:B131)</f>
        <v>272912066.04000002</v>
      </c>
      <c r="C128" s="13">
        <f t="shared" ref="C128:F128" si="17">SUM(C129:C131)</f>
        <v>1004700792.4700001</v>
      </c>
      <c r="D128" s="13">
        <f t="shared" si="17"/>
        <v>1277612858.5100002</v>
      </c>
      <c r="E128" s="13">
        <f t="shared" si="17"/>
        <v>412881605.22000003</v>
      </c>
      <c r="F128" s="13">
        <f t="shared" si="17"/>
        <v>394546065.23000002</v>
      </c>
      <c r="G128" s="13">
        <f t="shared" si="13"/>
        <v>864731253.2900002</v>
      </c>
    </row>
    <row r="129" spans="1:7">
      <c r="A129" s="15" t="s">
        <v>58</v>
      </c>
      <c r="B129" s="16">
        <v>191623582.57000002</v>
      </c>
      <c r="C129" s="16">
        <v>796377460.86000013</v>
      </c>
      <c r="D129" s="16">
        <v>988001043.43000007</v>
      </c>
      <c r="E129" s="16">
        <v>307835778.25</v>
      </c>
      <c r="F129" s="16">
        <v>290385003.92000002</v>
      </c>
      <c r="G129" s="16">
        <v>680165265.17999983</v>
      </c>
    </row>
    <row r="130" spans="1:7">
      <c r="A130" s="15" t="s">
        <v>59</v>
      </c>
      <c r="B130" s="16">
        <v>81288483.469999999</v>
      </c>
      <c r="C130" s="16">
        <v>208323331.60999998</v>
      </c>
      <c r="D130" s="16">
        <v>289611815.08000004</v>
      </c>
      <c r="E130" s="16">
        <v>105045826.97000001</v>
      </c>
      <c r="F130" s="16">
        <v>104161061.31000002</v>
      </c>
      <c r="G130" s="16">
        <v>184565988.10999998</v>
      </c>
    </row>
    <row r="131" spans="1:7">
      <c r="A131" s="15" t="s">
        <v>60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</row>
    <row r="132" spans="1:7">
      <c r="A132" s="14" t="s">
        <v>61</v>
      </c>
      <c r="B132" s="13">
        <f>SUM(B133:B140)</f>
        <v>0</v>
      </c>
      <c r="C132" s="13">
        <f t="shared" ref="C132:F132" si="18">SUM(C133:C140)</f>
        <v>0</v>
      </c>
      <c r="D132" s="13">
        <f t="shared" si="18"/>
        <v>0</v>
      </c>
      <c r="E132" s="13">
        <f t="shared" si="18"/>
        <v>0</v>
      </c>
      <c r="F132" s="13">
        <f t="shared" si="18"/>
        <v>0</v>
      </c>
      <c r="G132" s="13">
        <f t="shared" si="13"/>
        <v>0</v>
      </c>
    </row>
    <row r="133" spans="1:7">
      <c r="A133" s="15" t="s">
        <v>62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</row>
    <row r="134" spans="1:7">
      <c r="A134" s="15" t="s">
        <v>63</v>
      </c>
      <c r="B134" s="16">
        <v>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</row>
    <row r="135" spans="1:7">
      <c r="A135" s="15" t="s">
        <v>64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</row>
    <row r="136" spans="1:7">
      <c r="A136" s="15" t="s">
        <v>65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</row>
    <row r="137" spans="1:7">
      <c r="A137" s="15" t="s">
        <v>66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</row>
    <row r="138" spans="1:7">
      <c r="A138" s="15" t="s">
        <v>67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</row>
    <row r="139" spans="1:7">
      <c r="A139" s="15" t="s">
        <v>68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f t="shared" si="13"/>
        <v>0</v>
      </c>
    </row>
    <row r="140" spans="1:7">
      <c r="A140" s="15" t="s">
        <v>69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</row>
    <row r="141" spans="1:7">
      <c r="A141" s="14" t="s">
        <v>70</v>
      </c>
      <c r="B141" s="13">
        <f>SUM(B142:B144)</f>
        <v>0</v>
      </c>
      <c r="C141" s="13">
        <f t="shared" ref="C141:F141" si="19">SUM(C142:C144)</f>
        <v>0</v>
      </c>
      <c r="D141" s="13">
        <f t="shared" si="19"/>
        <v>0</v>
      </c>
      <c r="E141" s="13">
        <f t="shared" si="19"/>
        <v>0</v>
      </c>
      <c r="F141" s="13">
        <f t="shared" si="19"/>
        <v>0</v>
      </c>
      <c r="G141" s="13">
        <f t="shared" si="13"/>
        <v>0</v>
      </c>
    </row>
    <row r="142" spans="1:7">
      <c r="A142" s="15" t="s">
        <v>71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f t="shared" si="13"/>
        <v>0</v>
      </c>
    </row>
    <row r="143" spans="1:7">
      <c r="A143" s="15" t="s">
        <v>72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</row>
    <row r="144" spans="1:7">
      <c r="A144" s="15" t="s">
        <v>73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</row>
    <row r="145" spans="1:7">
      <c r="A145" s="14" t="s">
        <v>74</v>
      </c>
      <c r="B145" s="13">
        <f>SUM(B146:B152)</f>
        <v>170182093.25</v>
      </c>
      <c r="C145" s="13">
        <f t="shared" ref="C145:F145" si="20">SUM(C146:C152)</f>
        <v>0</v>
      </c>
      <c r="D145" s="13">
        <f t="shared" si="20"/>
        <v>170182093.25</v>
      </c>
      <c r="E145" s="13">
        <f t="shared" si="20"/>
        <v>125374791.25000001</v>
      </c>
      <c r="F145" s="13">
        <f t="shared" si="20"/>
        <v>125374791.25000001</v>
      </c>
      <c r="G145" s="13">
        <f t="shared" ref="G145" si="21">D145-E145</f>
        <v>44807301.999999985</v>
      </c>
    </row>
    <row r="146" spans="1:7">
      <c r="A146" s="15" t="s">
        <v>75</v>
      </c>
      <c r="B146" s="16">
        <v>66246906.670000002</v>
      </c>
      <c r="C146" s="16">
        <v>0</v>
      </c>
      <c r="D146" s="16">
        <v>66246906.670000002</v>
      </c>
      <c r="E146" s="16">
        <v>49427290.030000001</v>
      </c>
      <c r="F146" s="16">
        <v>49427290.030000001</v>
      </c>
      <c r="G146" s="16">
        <v>16819616.640000001</v>
      </c>
    </row>
    <row r="147" spans="1:7">
      <c r="A147" s="15" t="s">
        <v>76</v>
      </c>
      <c r="B147" s="16">
        <v>103658398.42</v>
      </c>
      <c r="C147" s="16">
        <v>0</v>
      </c>
      <c r="D147" s="16">
        <v>103658398.42</v>
      </c>
      <c r="E147" s="16">
        <v>75858554.040000007</v>
      </c>
      <c r="F147" s="16">
        <v>75858554.040000007</v>
      </c>
      <c r="G147" s="16">
        <v>27799844.379999995</v>
      </c>
    </row>
    <row r="148" spans="1:7">
      <c r="A148" s="15" t="s">
        <v>77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</row>
    <row r="149" spans="1:7">
      <c r="A149" s="15" t="s">
        <v>78</v>
      </c>
      <c r="B149" s="16">
        <v>276788.15999999997</v>
      </c>
      <c r="C149" s="16">
        <v>0</v>
      </c>
      <c r="D149" s="16">
        <v>276788.15999999997</v>
      </c>
      <c r="E149" s="16">
        <v>88947.18</v>
      </c>
      <c r="F149" s="16">
        <v>88947.18</v>
      </c>
      <c r="G149" s="16">
        <v>187840.97999999998</v>
      </c>
    </row>
    <row r="150" spans="1:7">
      <c r="A150" s="15" t="s">
        <v>79</v>
      </c>
      <c r="B150" s="16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</row>
    <row r="151" spans="1:7">
      <c r="A151" s="15" t="s">
        <v>80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</row>
    <row r="152" spans="1:7">
      <c r="A152" s="15" t="s">
        <v>81</v>
      </c>
      <c r="B152" s="16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f>B4+B79</f>
        <v>4748469096.2299995</v>
      </c>
      <c r="C154" s="13">
        <f t="shared" ref="C154:G154" si="22">C4+C79</f>
        <v>1996610457.6400001</v>
      </c>
      <c r="D154" s="13">
        <f t="shared" si="22"/>
        <v>6745079553.8700008</v>
      </c>
      <c r="E154" s="13">
        <f t="shared" si="22"/>
        <v>3404636931.6700001</v>
      </c>
      <c r="F154" s="13">
        <f t="shared" si="22"/>
        <v>3327619380.9400005</v>
      </c>
      <c r="G154" s="13">
        <f t="shared" si="22"/>
        <v>3340442622.2000003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  <row r="165" spans="1:5" ht="12.75" customHeight="1">
      <c r="A165" s="51"/>
    </row>
    <row r="166" spans="1:5">
      <c r="A166" s="50" t="s">
        <v>145</v>
      </c>
      <c r="C166" s="64" t="s">
        <v>147</v>
      </c>
      <c r="D166" s="64"/>
      <c r="E166" s="64"/>
    </row>
    <row r="167" spans="1:5">
      <c r="A167" s="49" t="s">
        <v>146</v>
      </c>
      <c r="C167" s="65" t="s">
        <v>148</v>
      </c>
      <c r="D167" s="65"/>
      <c r="E167" s="65"/>
    </row>
  </sheetData>
  <mergeCells count="4">
    <mergeCell ref="A1:G1"/>
    <mergeCell ref="B2:F2"/>
    <mergeCell ref="C166:E166"/>
    <mergeCell ref="C167:E167"/>
  </mergeCells>
  <pageMargins left="0.70866141732283472" right="0.70866141732283472" top="0.74803149606299213" bottom="0.74803149606299213" header="0.31496062992125984" footer="0.31496062992125984"/>
  <pageSetup scale="58" fitToWidth="2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abSelected="1" view="pageBreakPreview" topLeftCell="A89" zoomScale="85" zoomScaleNormal="100" zoomScaleSheetLayoutView="85" workbookViewId="0">
      <selection activeCell="G117" sqref="G117"/>
    </sheetView>
  </sheetViews>
  <sheetFormatPr baseColWidth="10" defaultColWidth="12" defaultRowHeight="10.199999999999999"/>
  <cols>
    <col min="1" max="1" width="42.109375" style="19" customWidth="1"/>
    <col min="2" max="2" width="16.77734375" style="19" customWidth="1"/>
    <col min="3" max="5" width="15.109375" style="19" bestFit="1" customWidth="1"/>
    <col min="6" max="6" width="16.33203125" style="19" customWidth="1"/>
    <col min="7" max="7" width="15.44140625" style="19" customWidth="1"/>
    <col min="8" max="16384" width="12" style="19"/>
  </cols>
  <sheetData>
    <row r="1" spans="1:7" ht="71.25" customHeight="1">
      <c r="A1" s="66" t="s">
        <v>142</v>
      </c>
      <c r="B1" s="67"/>
      <c r="C1" s="67"/>
      <c r="D1" s="67"/>
      <c r="E1" s="67"/>
      <c r="F1" s="67"/>
      <c r="G1" s="68"/>
    </row>
    <row r="2" spans="1:7">
      <c r="A2" s="20"/>
      <c r="B2" s="69" t="s">
        <v>0</v>
      </c>
      <c r="C2" s="69"/>
      <c r="D2" s="69"/>
      <c r="E2" s="69"/>
      <c r="F2" s="69"/>
      <c r="G2" s="20"/>
    </row>
    <row r="3" spans="1:7" ht="20.399999999999999">
      <c r="A3" s="21" t="s">
        <v>1</v>
      </c>
      <c r="B3" s="22" t="s">
        <v>2</v>
      </c>
      <c r="C3" s="22" t="s">
        <v>84</v>
      </c>
      <c r="D3" s="22" t="s">
        <v>85</v>
      </c>
      <c r="E3" s="22" t="s">
        <v>5</v>
      </c>
      <c r="F3" s="22" t="s">
        <v>86</v>
      </c>
      <c r="G3" s="21" t="s">
        <v>87</v>
      </c>
    </row>
    <row r="4" spans="1:7">
      <c r="A4" s="23" t="s">
        <v>88</v>
      </c>
      <c r="B4" s="24"/>
      <c r="C4" s="24"/>
      <c r="D4" s="24"/>
      <c r="E4" s="24"/>
      <c r="F4" s="24"/>
      <c r="G4" s="24"/>
    </row>
    <row r="5" spans="1:7">
      <c r="A5" s="25" t="s">
        <v>89</v>
      </c>
      <c r="B5" s="13">
        <f>SUM(B6:B83)</f>
        <v>4106055545.1799998</v>
      </c>
      <c r="C5" s="13">
        <f t="shared" ref="C5:G5" si="0">SUM(C6:C83)</f>
        <v>739625976.19999969</v>
      </c>
      <c r="D5" s="13">
        <f t="shared" si="0"/>
        <v>4845681521.3799992</v>
      </c>
      <c r="E5" s="13">
        <f t="shared" si="0"/>
        <v>2700795300.3099999</v>
      </c>
      <c r="F5" s="13">
        <f t="shared" si="0"/>
        <v>2643415345.1799994</v>
      </c>
      <c r="G5" s="13">
        <f t="shared" si="0"/>
        <v>2144886221.0699999</v>
      </c>
    </row>
    <row r="6" spans="1:7">
      <c r="A6" s="26" t="s">
        <v>149</v>
      </c>
      <c r="B6" s="16">
        <v>2418972.12</v>
      </c>
      <c r="C6" s="16">
        <v>-5.8207660913467407E-11</v>
      </c>
      <c r="D6" s="16">
        <v>2418972.12</v>
      </c>
      <c r="E6" s="16">
        <v>1675761.5800000003</v>
      </c>
      <c r="F6" s="16">
        <v>1675761.5800000003</v>
      </c>
      <c r="G6" s="16">
        <v>743210.54</v>
      </c>
    </row>
    <row r="7" spans="1:7">
      <c r="A7" s="26" t="s">
        <v>150</v>
      </c>
      <c r="B7" s="16">
        <v>3408846.54</v>
      </c>
      <c r="C7" s="16">
        <v>-1.0538769856793806E-10</v>
      </c>
      <c r="D7" s="16">
        <v>3408846.54</v>
      </c>
      <c r="E7" s="16">
        <v>1975591.0299999998</v>
      </c>
      <c r="F7" s="16">
        <v>1973487.0299999998</v>
      </c>
      <c r="G7" s="16">
        <v>1433255.51</v>
      </c>
    </row>
    <row r="8" spans="1:7">
      <c r="A8" s="26" t="s">
        <v>151</v>
      </c>
      <c r="B8" s="16">
        <v>18368887.300000001</v>
      </c>
      <c r="C8" s="16">
        <v>-1104872.9999999991</v>
      </c>
      <c r="D8" s="16">
        <v>17264014.300000001</v>
      </c>
      <c r="E8" s="16">
        <v>11810854.310000001</v>
      </c>
      <c r="F8" s="16">
        <v>11801450.310000001</v>
      </c>
      <c r="G8" s="16">
        <v>5453159.9900000002</v>
      </c>
    </row>
    <row r="9" spans="1:7">
      <c r="A9" s="26" t="s">
        <v>152</v>
      </c>
      <c r="B9" s="16">
        <v>2123820</v>
      </c>
      <c r="C9" s="16">
        <v>0</v>
      </c>
      <c r="D9" s="16">
        <v>2123820</v>
      </c>
      <c r="E9" s="16">
        <v>1575456</v>
      </c>
      <c r="F9" s="16">
        <v>1575456</v>
      </c>
      <c r="G9" s="16">
        <v>548364</v>
      </c>
    </row>
    <row r="10" spans="1:7">
      <c r="A10" s="26" t="s">
        <v>153</v>
      </c>
      <c r="B10" s="16">
        <v>11518607.160000004</v>
      </c>
      <c r="C10" s="16">
        <v>-481643.60000000021</v>
      </c>
      <c r="D10" s="16">
        <v>11036963.560000002</v>
      </c>
      <c r="E10" s="16">
        <v>6382299.910000002</v>
      </c>
      <c r="F10" s="16">
        <v>6225668.6000000006</v>
      </c>
      <c r="G10" s="16">
        <v>4654663.6500000004</v>
      </c>
    </row>
    <row r="11" spans="1:7">
      <c r="A11" s="26" t="s">
        <v>154</v>
      </c>
      <c r="B11" s="16">
        <v>9330876.9300000016</v>
      </c>
      <c r="C11" s="16">
        <v>-75881.339999999764</v>
      </c>
      <c r="D11" s="16">
        <v>9254995.5899999999</v>
      </c>
      <c r="E11" s="16">
        <v>5361786.5400000019</v>
      </c>
      <c r="F11" s="16">
        <v>5153769.9700000016</v>
      </c>
      <c r="G11" s="16">
        <v>3893209.05</v>
      </c>
    </row>
    <row r="12" spans="1:7">
      <c r="A12" s="26" t="s">
        <v>155</v>
      </c>
      <c r="B12" s="16">
        <v>144147.16</v>
      </c>
      <c r="C12" s="16">
        <v>10</v>
      </c>
      <c r="D12" s="16">
        <v>144157.16</v>
      </c>
      <c r="E12" s="16">
        <v>46700.97</v>
      </c>
      <c r="F12" s="16">
        <v>46700.97</v>
      </c>
      <c r="G12" s="16">
        <v>97456.19</v>
      </c>
    </row>
    <row r="13" spans="1:7">
      <c r="A13" s="26" t="s">
        <v>156</v>
      </c>
      <c r="B13" s="16">
        <v>24959481.520000003</v>
      </c>
      <c r="C13" s="16">
        <v>987306.99999999953</v>
      </c>
      <c r="D13" s="16">
        <v>25946788.52</v>
      </c>
      <c r="E13" s="16">
        <v>15909137.25</v>
      </c>
      <c r="F13" s="16">
        <v>15376341.299999999</v>
      </c>
      <c r="G13" s="16">
        <v>10037651.27</v>
      </c>
    </row>
    <row r="14" spans="1:7">
      <c r="A14" s="26" t="s">
        <v>157</v>
      </c>
      <c r="B14" s="16">
        <v>291393.48</v>
      </c>
      <c r="C14" s="16">
        <v>0</v>
      </c>
      <c r="D14" s="16">
        <v>291393.48</v>
      </c>
      <c r="E14" s="16">
        <v>86862.07</v>
      </c>
      <c r="F14" s="16">
        <v>78196.460000000006</v>
      </c>
      <c r="G14" s="16">
        <v>204531.41000000006</v>
      </c>
    </row>
    <row r="15" spans="1:7">
      <c r="A15" s="26" t="s">
        <v>158</v>
      </c>
      <c r="B15" s="16">
        <v>11549029.119999999</v>
      </c>
      <c r="C15" s="16">
        <v>6309895.2200000007</v>
      </c>
      <c r="D15" s="16">
        <v>17858924.34</v>
      </c>
      <c r="E15" s="16">
        <v>6291641.9800000004</v>
      </c>
      <c r="F15" s="16">
        <v>6088149.1399999997</v>
      </c>
      <c r="G15" s="16">
        <v>11567282.359999999</v>
      </c>
    </row>
    <row r="16" spans="1:7">
      <c r="A16" s="26" t="s">
        <v>159</v>
      </c>
      <c r="B16" s="16">
        <v>13388331.369999995</v>
      </c>
      <c r="C16" s="16">
        <v>17206.150000000729</v>
      </c>
      <c r="D16" s="16">
        <v>13405537.519999996</v>
      </c>
      <c r="E16" s="16">
        <v>8376288.1400000025</v>
      </c>
      <c r="F16" s="16">
        <v>8130684.0800000019</v>
      </c>
      <c r="G16" s="16">
        <v>5029249.3800000008</v>
      </c>
    </row>
    <row r="17" spans="1:7">
      <c r="A17" s="26" t="s">
        <v>160</v>
      </c>
      <c r="B17" s="16">
        <v>5593866.8399999999</v>
      </c>
      <c r="C17" s="16">
        <v>-49640.170000000078</v>
      </c>
      <c r="D17" s="16">
        <v>5544226.6699999999</v>
      </c>
      <c r="E17" s="16">
        <v>3674956.0999999996</v>
      </c>
      <c r="F17" s="16">
        <v>3559038.4200000004</v>
      </c>
      <c r="G17" s="16">
        <v>1869270.57</v>
      </c>
    </row>
    <row r="18" spans="1:7">
      <c r="A18" s="26" t="s">
        <v>161</v>
      </c>
      <c r="B18" s="16">
        <v>5691308.96</v>
      </c>
      <c r="C18" s="16">
        <v>18166.26999999995</v>
      </c>
      <c r="D18" s="16">
        <v>5709475.2300000023</v>
      </c>
      <c r="E18" s="16">
        <v>3618495.0399999996</v>
      </c>
      <c r="F18" s="16">
        <v>3480190.48</v>
      </c>
      <c r="G18" s="16">
        <v>2090980.1900000002</v>
      </c>
    </row>
    <row r="19" spans="1:7">
      <c r="A19" s="26" t="s">
        <v>162</v>
      </c>
      <c r="B19" s="16">
        <v>18707250.640000004</v>
      </c>
      <c r="C19" s="16">
        <v>-1513458.2799999991</v>
      </c>
      <c r="D19" s="16">
        <v>17193792.360000007</v>
      </c>
      <c r="E19" s="16">
        <v>9157034.8900000025</v>
      </c>
      <c r="F19" s="16">
        <v>8956741.2100000028</v>
      </c>
      <c r="G19" s="16">
        <v>8036757.4700000007</v>
      </c>
    </row>
    <row r="20" spans="1:7">
      <c r="A20" s="26" t="s">
        <v>163</v>
      </c>
      <c r="B20" s="16">
        <v>17090768.689999998</v>
      </c>
      <c r="C20" s="16">
        <v>-295551.14000000031</v>
      </c>
      <c r="D20" s="16">
        <v>16795217.550000004</v>
      </c>
      <c r="E20" s="16">
        <v>9489908.3300000038</v>
      </c>
      <c r="F20" s="16">
        <v>9196559.8299999982</v>
      </c>
      <c r="G20" s="16">
        <v>7305309.2200000007</v>
      </c>
    </row>
    <row r="21" spans="1:7">
      <c r="A21" s="26" t="s">
        <v>164</v>
      </c>
      <c r="B21" s="16">
        <v>5833564.46</v>
      </c>
      <c r="C21" s="16">
        <v>-29269.489999999958</v>
      </c>
      <c r="D21" s="16">
        <v>5804294.9699999997</v>
      </c>
      <c r="E21" s="16">
        <v>3474806.01</v>
      </c>
      <c r="F21" s="16">
        <v>3292826.6399999997</v>
      </c>
      <c r="G21" s="16">
        <v>2329488.9600000004</v>
      </c>
    </row>
    <row r="22" spans="1:7">
      <c r="A22" s="26" t="s">
        <v>165</v>
      </c>
      <c r="B22" s="16">
        <v>7040515.7200000007</v>
      </c>
      <c r="C22" s="16">
        <v>896138.92000000039</v>
      </c>
      <c r="D22" s="16">
        <v>7936654.6399999987</v>
      </c>
      <c r="E22" s="16">
        <v>4408457.4799999986</v>
      </c>
      <c r="F22" s="16">
        <v>4328994.379999998</v>
      </c>
      <c r="G22" s="16">
        <v>3528197.1599999997</v>
      </c>
    </row>
    <row r="23" spans="1:7">
      <c r="A23" s="26" t="s">
        <v>166</v>
      </c>
      <c r="B23" s="16">
        <v>1722504.2400000005</v>
      </c>
      <c r="C23" s="16">
        <v>-2295.7000000001835</v>
      </c>
      <c r="D23" s="16">
        <v>1720208.5399999996</v>
      </c>
      <c r="E23" s="16">
        <v>1138704.8700000001</v>
      </c>
      <c r="F23" s="16">
        <v>1045728.3499999999</v>
      </c>
      <c r="G23" s="16">
        <v>581503.66999999981</v>
      </c>
    </row>
    <row r="24" spans="1:7">
      <c r="A24" s="26" t="s">
        <v>167</v>
      </c>
      <c r="B24" s="16">
        <v>11684258.109999999</v>
      </c>
      <c r="C24" s="16">
        <v>156863.68999999994</v>
      </c>
      <c r="D24" s="16">
        <v>11841121.799999999</v>
      </c>
      <c r="E24" s="16">
        <v>4397479.9300000016</v>
      </c>
      <c r="F24" s="16">
        <v>4287531.2700000005</v>
      </c>
      <c r="G24" s="16">
        <v>7443641.8699999992</v>
      </c>
    </row>
    <row r="25" spans="1:7">
      <c r="A25" s="26" t="s">
        <v>168</v>
      </c>
      <c r="B25" s="16">
        <v>14945180.150000002</v>
      </c>
      <c r="C25" s="16">
        <v>1155147.4799999991</v>
      </c>
      <c r="D25" s="16">
        <v>16100327.630000008</v>
      </c>
      <c r="E25" s="16">
        <v>9175289.4399999995</v>
      </c>
      <c r="F25" s="16">
        <v>8908004.3200000022</v>
      </c>
      <c r="G25" s="16">
        <v>6925038.1899999995</v>
      </c>
    </row>
    <row r="26" spans="1:7">
      <c r="A26" s="26" t="s">
        <v>169</v>
      </c>
      <c r="B26" s="16">
        <v>20776191.169999998</v>
      </c>
      <c r="C26" s="16">
        <v>1912507.6300000006</v>
      </c>
      <c r="D26" s="16">
        <v>22688698.800000001</v>
      </c>
      <c r="E26" s="16">
        <v>14201230.370000005</v>
      </c>
      <c r="F26" s="16">
        <v>13997462.760000005</v>
      </c>
      <c r="G26" s="16">
        <v>8487468.4300000016</v>
      </c>
    </row>
    <row r="27" spans="1:7">
      <c r="A27" s="26" t="s">
        <v>170</v>
      </c>
      <c r="B27" s="16">
        <v>100423513.95999999</v>
      </c>
      <c r="C27" s="16">
        <v>1041658.5200000023</v>
      </c>
      <c r="D27" s="16">
        <v>101465172.48</v>
      </c>
      <c r="E27" s="16">
        <v>63208302.959999986</v>
      </c>
      <c r="F27" s="16">
        <v>62287879.009999976</v>
      </c>
      <c r="G27" s="16">
        <v>38256869.519999996</v>
      </c>
    </row>
    <row r="28" spans="1:7" ht="20.399999999999999">
      <c r="A28" s="26" t="s">
        <v>171</v>
      </c>
      <c r="B28" s="16">
        <v>52937216.889999993</v>
      </c>
      <c r="C28" s="16">
        <v>1894426.5700000008</v>
      </c>
      <c r="D28" s="16">
        <v>54831643.460000008</v>
      </c>
      <c r="E28" s="16">
        <v>31713594.410000004</v>
      </c>
      <c r="F28" s="16">
        <v>31349715.039999999</v>
      </c>
      <c r="G28" s="16">
        <v>23118049.050000004</v>
      </c>
    </row>
    <row r="29" spans="1:7">
      <c r="A29" s="26" t="s">
        <v>172</v>
      </c>
      <c r="B29" s="16">
        <v>8027760.959999999</v>
      </c>
      <c r="C29" s="16">
        <v>-176269.90000000037</v>
      </c>
      <c r="D29" s="16">
        <v>7851491.0600000005</v>
      </c>
      <c r="E29" s="16">
        <v>4763939.8500000006</v>
      </c>
      <c r="F29" s="16">
        <v>4601261.5600000005</v>
      </c>
      <c r="G29" s="16">
        <v>3087551.2100000004</v>
      </c>
    </row>
    <row r="30" spans="1:7">
      <c r="A30" s="26" t="s">
        <v>173</v>
      </c>
      <c r="B30" s="16">
        <v>36038013.450000003</v>
      </c>
      <c r="C30" s="16">
        <v>-158501.26999999967</v>
      </c>
      <c r="D30" s="16">
        <v>35879512.180000007</v>
      </c>
      <c r="E30" s="16">
        <v>22204086.870000012</v>
      </c>
      <c r="F30" s="16">
        <v>21513756.500000015</v>
      </c>
      <c r="G30" s="16">
        <v>13675425.310000001</v>
      </c>
    </row>
    <row r="31" spans="1:7">
      <c r="A31" s="26" t="s">
        <v>174</v>
      </c>
      <c r="B31" s="16">
        <v>17811956.219999999</v>
      </c>
      <c r="C31" s="16">
        <v>43944825.230000004</v>
      </c>
      <c r="D31" s="16">
        <v>61756781.449999996</v>
      </c>
      <c r="E31" s="16">
        <v>38385590.469999999</v>
      </c>
      <c r="F31" s="16">
        <v>38253745.240000002</v>
      </c>
      <c r="G31" s="16">
        <v>23371190.98</v>
      </c>
    </row>
    <row r="32" spans="1:7">
      <c r="A32" s="26" t="s">
        <v>175</v>
      </c>
      <c r="B32" s="16">
        <v>804316339.48999977</v>
      </c>
      <c r="C32" s="16">
        <v>-15388524.489999993</v>
      </c>
      <c r="D32" s="16">
        <v>788927815</v>
      </c>
      <c r="E32" s="16">
        <v>469697354.55999988</v>
      </c>
      <c r="F32" s="16">
        <v>462509190.36999983</v>
      </c>
      <c r="G32" s="16">
        <v>319230460.44</v>
      </c>
    </row>
    <row r="33" spans="1:7">
      <c r="A33" s="26" t="s">
        <v>176</v>
      </c>
      <c r="B33" s="16">
        <v>292749929.28999996</v>
      </c>
      <c r="C33" s="16">
        <v>14503577.659999995</v>
      </c>
      <c r="D33" s="16">
        <v>307253506.94999993</v>
      </c>
      <c r="E33" s="16">
        <v>170087020.81999999</v>
      </c>
      <c r="F33" s="16">
        <v>169643140.14999995</v>
      </c>
      <c r="G33" s="16">
        <v>137166486.13000008</v>
      </c>
    </row>
    <row r="34" spans="1:7">
      <c r="A34" s="26" t="s">
        <v>177</v>
      </c>
      <c r="B34" s="16">
        <v>43011070.759999998</v>
      </c>
      <c r="C34" s="16">
        <v>11757859.190000001</v>
      </c>
      <c r="D34" s="16">
        <v>54768929.95000001</v>
      </c>
      <c r="E34" s="16">
        <v>21970283.510000005</v>
      </c>
      <c r="F34" s="16">
        <v>21702869.259999994</v>
      </c>
      <c r="G34" s="16">
        <v>32798646.440000005</v>
      </c>
    </row>
    <row r="35" spans="1:7">
      <c r="A35" s="26" t="s">
        <v>178</v>
      </c>
      <c r="B35" s="16">
        <v>49071504.129999995</v>
      </c>
      <c r="C35" s="16">
        <v>1544217.879999999</v>
      </c>
      <c r="D35" s="16">
        <v>50615722.009999983</v>
      </c>
      <c r="E35" s="16">
        <v>28188050.770000007</v>
      </c>
      <c r="F35" s="16">
        <v>27110164.649999999</v>
      </c>
      <c r="G35" s="16">
        <v>22427671.239999995</v>
      </c>
    </row>
    <row r="36" spans="1:7">
      <c r="A36" s="26" t="s">
        <v>179</v>
      </c>
      <c r="B36" s="16">
        <v>26451156.84</v>
      </c>
      <c r="C36" s="16">
        <v>3639471.2299999995</v>
      </c>
      <c r="D36" s="16">
        <v>30090628.07</v>
      </c>
      <c r="E36" s="16">
        <v>13177703.099999996</v>
      </c>
      <c r="F36" s="16">
        <v>12764807.279999996</v>
      </c>
      <c r="G36" s="16">
        <v>16912924.970000003</v>
      </c>
    </row>
    <row r="37" spans="1:7">
      <c r="A37" s="26" t="s">
        <v>180</v>
      </c>
      <c r="B37" s="16">
        <v>15336877.800000003</v>
      </c>
      <c r="C37" s="16">
        <v>-418708.48999999935</v>
      </c>
      <c r="D37" s="16">
        <v>14918169.310000001</v>
      </c>
      <c r="E37" s="16">
        <v>9013824.6799999997</v>
      </c>
      <c r="F37" s="16">
        <v>8699126.1700000018</v>
      </c>
      <c r="G37" s="16">
        <v>5904344.6299999999</v>
      </c>
    </row>
    <row r="38" spans="1:7" ht="20.399999999999999">
      <c r="A38" s="26" t="s">
        <v>181</v>
      </c>
      <c r="B38" s="16">
        <v>74476087.530000001</v>
      </c>
      <c r="C38" s="16">
        <v>20993393.029999994</v>
      </c>
      <c r="D38" s="16">
        <v>95469480.560000002</v>
      </c>
      <c r="E38" s="16">
        <v>27466347.73</v>
      </c>
      <c r="F38" s="16">
        <v>26492342.330000006</v>
      </c>
      <c r="G38" s="16">
        <v>68003132.829999983</v>
      </c>
    </row>
    <row r="39" spans="1:7">
      <c r="A39" s="26" t="s">
        <v>182</v>
      </c>
      <c r="B39" s="16">
        <v>4779296.3699999992</v>
      </c>
      <c r="C39" s="16">
        <v>-187615.88999999981</v>
      </c>
      <c r="D39" s="16">
        <v>4591680.4799999995</v>
      </c>
      <c r="E39" s="16">
        <v>2937826.46</v>
      </c>
      <c r="F39" s="16">
        <v>2928043.6099999994</v>
      </c>
      <c r="G39" s="16">
        <v>1653854.0199999998</v>
      </c>
    </row>
    <row r="40" spans="1:7">
      <c r="A40" s="26" t="s">
        <v>183</v>
      </c>
      <c r="B40" s="16">
        <v>34655818.139999993</v>
      </c>
      <c r="C40" s="16">
        <v>-2853400.4399999995</v>
      </c>
      <c r="D40" s="16">
        <v>31802417.699999999</v>
      </c>
      <c r="E40" s="16">
        <v>18652144.02</v>
      </c>
      <c r="F40" s="16">
        <v>18083777.080000002</v>
      </c>
      <c r="G40" s="16">
        <v>13150273.68</v>
      </c>
    </row>
    <row r="41" spans="1:7">
      <c r="A41" s="26" t="s">
        <v>184</v>
      </c>
      <c r="B41" s="16">
        <v>78046545.209999979</v>
      </c>
      <c r="C41" s="16">
        <v>13749252.740000002</v>
      </c>
      <c r="D41" s="16">
        <v>91795797.949999973</v>
      </c>
      <c r="E41" s="16">
        <v>68172811.219999999</v>
      </c>
      <c r="F41" s="16">
        <v>67440112.279999986</v>
      </c>
      <c r="G41" s="16">
        <v>23622986.729999997</v>
      </c>
    </row>
    <row r="42" spans="1:7">
      <c r="A42" s="26" t="s">
        <v>185</v>
      </c>
      <c r="B42" s="16">
        <v>89067691.450000018</v>
      </c>
      <c r="C42" s="16">
        <v>21259716.490000002</v>
      </c>
      <c r="D42" s="16">
        <v>110327407.94000001</v>
      </c>
      <c r="E42" s="16">
        <v>59950519.919999987</v>
      </c>
      <c r="F42" s="16">
        <v>58532929.899999991</v>
      </c>
      <c r="G42" s="16">
        <v>50376888.020000011</v>
      </c>
    </row>
    <row r="43" spans="1:7">
      <c r="A43" s="26" t="s">
        <v>186</v>
      </c>
      <c r="B43" s="16">
        <v>38203878.979999989</v>
      </c>
      <c r="C43" s="16">
        <v>34890998.269999996</v>
      </c>
      <c r="D43" s="16">
        <v>73094877.25</v>
      </c>
      <c r="E43" s="16">
        <v>26408543.419999991</v>
      </c>
      <c r="F43" s="16">
        <v>25801174.629999992</v>
      </c>
      <c r="G43" s="16">
        <v>46686333.829999991</v>
      </c>
    </row>
    <row r="44" spans="1:7">
      <c r="A44" s="26" t="s">
        <v>187</v>
      </c>
      <c r="B44" s="16">
        <v>6520060.2800000012</v>
      </c>
      <c r="C44" s="16">
        <v>-71867.039999999819</v>
      </c>
      <c r="D44" s="16">
        <v>6448193.2399999984</v>
      </c>
      <c r="E44" s="16">
        <v>4287366.1999999993</v>
      </c>
      <c r="F44" s="16">
        <v>4223067.0799999982</v>
      </c>
      <c r="G44" s="16">
        <v>2160827.0399999996</v>
      </c>
    </row>
    <row r="45" spans="1:7">
      <c r="A45" s="26" t="s">
        <v>188</v>
      </c>
      <c r="B45" s="16">
        <v>693250</v>
      </c>
      <c r="C45" s="16">
        <v>27313537.899999999</v>
      </c>
      <c r="D45" s="16">
        <v>28006787.899999999</v>
      </c>
      <c r="E45" s="16">
        <v>13751037.09</v>
      </c>
      <c r="F45" s="16">
        <v>13748922.16</v>
      </c>
      <c r="G45" s="16">
        <v>14255750.810000001</v>
      </c>
    </row>
    <row r="46" spans="1:7">
      <c r="A46" s="26" t="s">
        <v>189</v>
      </c>
      <c r="B46" s="16">
        <v>2886808.03</v>
      </c>
      <c r="C46" s="16">
        <v>31982.359999999997</v>
      </c>
      <c r="D46" s="16">
        <v>2918790.3899999997</v>
      </c>
      <c r="E46" s="16">
        <v>2158393.3200000003</v>
      </c>
      <c r="F46" s="16">
        <v>2158393.3200000003</v>
      </c>
      <c r="G46" s="16">
        <v>760397.07000000007</v>
      </c>
    </row>
    <row r="47" spans="1:7">
      <c r="A47" s="26" t="s">
        <v>190</v>
      </c>
      <c r="B47" s="16">
        <v>81569542.88000001</v>
      </c>
      <c r="C47" s="16">
        <v>13535940.459999999</v>
      </c>
      <c r="D47" s="16">
        <v>95105483.340000018</v>
      </c>
      <c r="E47" s="16">
        <v>52474654.549999982</v>
      </c>
      <c r="F47" s="16">
        <v>51854932.449999981</v>
      </c>
      <c r="G47" s="16">
        <v>42630828.789999984</v>
      </c>
    </row>
    <row r="48" spans="1:7">
      <c r="A48" s="26" t="s">
        <v>191</v>
      </c>
      <c r="B48" s="16">
        <v>57714097.909999982</v>
      </c>
      <c r="C48" s="16">
        <v>11925443.42</v>
      </c>
      <c r="D48" s="16">
        <v>69639541.329999983</v>
      </c>
      <c r="E48" s="16">
        <v>40314795.940000005</v>
      </c>
      <c r="F48" s="16">
        <v>38970179.520000003</v>
      </c>
      <c r="G48" s="16">
        <v>29324745.390000001</v>
      </c>
    </row>
    <row r="49" spans="1:7">
      <c r="A49" s="26" t="s">
        <v>192</v>
      </c>
      <c r="B49" s="16">
        <v>83397019.969999999</v>
      </c>
      <c r="C49" s="16">
        <v>46788219.340000004</v>
      </c>
      <c r="D49" s="16">
        <v>130185239.30999997</v>
      </c>
      <c r="E49" s="16">
        <v>74782304.140000001</v>
      </c>
      <c r="F49" s="16">
        <v>74478371.75999999</v>
      </c>
      <c r="G49" s="16">
        <v>55402935.170000009</v>
      </c>
    </row>
    <row r="50" spans="1:7">
      <c r="A50" s="26" t="s">
        <v>193</v>
      </c>
      <c r="B50" s="16">
        <v>30802085.359999999</v>
      </c>
      <c r="C50" s="16">
        <v>-3473245.3800000008</v>
      </c>
      <c r="D50" s="16">
        <v>27328839.979999997</v>
      </c>
      <c r="E50" s="16">
        <v>16820287.219999999</v>
      </c>
      <c r="F50" s="16">
        <v>16464476.090000002</v>
      </c>
      <c r="G50" s="16">
        <v>10508552.76</v>
      </c>
    </row>
    <row r="51" spans="1:7">
      <c r="A51" s="26" t="s">
        <v>194</v>
      </c>
      <c r="B51" s="16">
        <v>46614177.150000006</v>
      </c>
      <c r="C51" s="16">
        <v>14279843.779999996</v>
      </c>
      <c r="D51" s="16">
        <v>60894020.93</v>
      </c>
      <c r="E51" s="16">
        <v>31246963.400000002</v>
      </c>
      <c r="F51" s="16">
        <v>29050627.400000002</v>
      </c>
      <c r="G51" s="16">
        <v>29647057.529999997</v>
      </c>
    </row>
    <row r="52" spans="1:7">
      <c r="A52" s="26" t="s">
        <v>195</v>
      </c>
      <c r="B52" s="16">
        <v>84804099.840000004</v>
      </c>
      <c r="C52" s="16">
        <v>20224951.539999995</v>
      </c>
      <c r="D52" s="16">
        <v>105029051.38000003</v>
      </c>
      <c r="E52" s="16">
        <v>63834941.879999995</v>
      </c>
      <c r="F52" s="16">
        <v>63369187.889999993</v>
      </c>
      <c r="G52" s="16">
        <v>41194109.500000007</v>
      </c>
    </row>
    <row r="53" spans="1:7">
      <c r="A53" s="26" t="s">
        <v>196</v>
      </c>
      <c r="B53" s="16">
        <v>111329128.46000001</v>
      </c>
      <c r="C53" s="16">
        <v>59997067.089999989</v>
      </c>
      <c r="D53" s="16">
        <v>171326195.55000004</v>
      </c>
      <c r="E53" s="16">
        <v>50829430.659999996</v>
      </c>
      <c r="F53" s="16">
        <v>48552309.61999999</v>
      </c>
      <c r="G53" s="16">
        <v>120496764.89000003</v>
      </c>
    </row>
    <row r="54" spans="1:7">
      <c r="A54" s="26" t="s">
        <v>197</v>
      </c>
      <c r="B54" s="16">
        <v>607084179.37</v>
      </c>
      <c r="C54" s="16">
        <v>426085650.4599998</v>
      </c>
      <c r="D54" s="16">
        <v>1033169829.8300005</v>
      </c>
      <c r="E54" s="16">
        <v>449394578.02000004</v>
      </c>
      <c r="F54" s="16">
        <v>446336267.41999996</v>
      </c>
      <c r="G54" s="16">
        <v>583775251.80999994</v>
      </c>
    </row>
    <row r="55" spans="1:7">
      <c r="A55" s="26" t="s">
        <v>198</v>
      </c>
      <c r="B55" s="16">
        <v>56682999.440000005</v>
      </c>
      <c r="C55" s="16">
        <v>3456919.2199999993</v>
      </c>
      <c r="D55" s="16">
        <v>60139918.659999996</v>
      </c>
      <c r="E55" s="16">
        <v>35934824.610000007</v>
      </c>
      <c r="F55" s="16">
        <v>35000864.900000013</v>
      </c>
      <c r="G55" s="16">
        <v>24205094.049999993</v>
      </c>
    </row>
    <row r="56" spans="1:7">
      <c r="A56" s="26" t="s">
        <v>199</v>
      </c>
      <c r="B56" s="16">
        <v>34662492.600000001</v>
      </c>
      <c r="C56" s="16">
        <v>-297986.45000000088</v>
      </c>
      <c r="D56" s="16">
        <v>34364506.150000006</v>
      </c>
      <c r="E56" s="16">
        <v>22701956.52</v>
      </c>
      <c r="F56" s="16">
        <v>22150149.300000001</v>
      </c>
      <c r="G56" s="16">
        <v>11662549.630000001</v>
      </c>
    </row>
    <row r="57" spans="1:7">
      <c r="A57" s="26" t="s">
        <v>200</v>
      </c>
      <c r="B57" s="16">
        <v>0</v>
      </c>
      <c r="C57" s="16">
        <v>20000</v>
      </c>
      <c r="D57" s="16">
        <v>20000</v>
      </c>
      <c r="E57" s="16">
        <v>0</v>
      </c>
      <c r="F57" s="16">
        <v>0</v>
      </c>
      <c r="G57" s="16">
        <v>20000</v>
      </c>
    </row>
    <row r="58" spans="1:7">
      <c r="A58" s="26" t="s">
        <v>201</v>
      </c>
      <c r="B58" s="16">
        <v>199027786.80000001</v>
      </c>
      <c r="C58" s="16">
        <v>-191175960.38000003</v>
      </c>
      <c r="D58" s="16">
        <v>7851826.4199999999</v>
      </c>
      <c r="E58" s="16">
        <v>0</v>
      </c>
      <c r="F58" s="16">
        <v>0</v>
      </c>
      <c r="G58" s="16">
        <v>7851826.4199999999</v>
      </c>
    </row>
    <row r="59" spans="1:7">
      <c r="A59" s="26" t="s">
        <v>202</v>
      </c>
      <c r="B59" s="16">
        <v>136040861.19999999</v>
      </c>
      <c r="C59" s="16">
        <v>26397839.649999995</v>
      </c>
      <c r="D59" s="16">
        <v>162438700.85000005</v>
      </c>
      <c r="E59" s="16">
        <v>102816781.20000002</v>
      </c>
      <c r="F59" s="16">
        <v>101357483.32000002</v>
      </c>
      <c r="G59" s="16">
        <v>59621919.649999999</v>
      </c>
    </row>
    <row r="60" spans="1:7">
      <c r="A60" s="26" t="s">
        <v>203</v>
      </c>
      <c r="B60" s="16">
        <v>170182093.25</v>
      </c>
      <c r="C60" s="16">
        <v>0</v>
      </c>
      <c r="D60" s="16">
        <v>170182093.25</v>
      </c>
      <c r="E60" s="16">
        <v>125374791.25000001</v>
      </c>
      <c r="F60" s="16">
        <v>125374791.25000001</v>
      </c>
      <c r="G60" s="16">
        <v>44807301.999999993</v>
      </c>
    </row>
    <row r="61" spans="1:7">
      <c r="A61" s="26" t="s">
        <v>204</v>
      </c>
      <c r="B61" s="16">
        <v>23915846.160000004</v>
      </c>
      <c r="C61" s="16">
        <v>33924469.409999996</v>
      </c>
      <c r="D61" s="16">
        <v>57840315.570000008</v>
      </c>
      <c r="E61" s="16">
        <v>32010539.449999999</v>
      </c>
      <c r="F61" s="16">
        <v>31923698.809999999</v>
      </c>
      <c r="G61" s="16">
        <v>25829776.120000001</v>
      </c>
    </row>
    <row r="62" spans="1:7">
      <c r="A62" s="26" t="s">
        <v>205</v>
      </c>
      <c r="B62" s="16">
        <v>10522369.82</v>
      </c>
      <c r="C62" s="16">
        <v>15861377.51</v>
      </c>
      <c r="D62" s="16">
        <v>26383747.329999998</v>
      </c>
      <c r="E62" s="16">
        <v>7091321.5799999991</v>
      </c>
      <c r="F62" s="16">
        <v>6960312.0600000005</v>
      </c>
      <c r="G62" s="16">
        <v>19292425.75</v>
      </c>
    </row>
    <row r="63" spans="1:7">
      <c r="A63" s="26" t="s">
        <v>206</v>
      </c>
      <c r="B63" s="16">
        <v>4853047.1899999995</v>
      </c>
      <c r="C63" s="16">
        <v>2609614.7600000002</v>
      </c>
      <c r="D63" s="16">
        <v>7462661.9499999993</v>
      </c>
      <c r="E63" s="16">
        <v>4868183.4000000004</v>
      </c>
      <c r="F63" s="16">
        <v>4361830.54</v>
      </c>
      <c r="G63" s="16">
        <v>2594478.5499999998</v>
      </c>
    </row>
    <row r="64" spans="1:7">
      <c r="A64" s="58" t="s">
        <v>207</v>
      </c>
      <c r="B64" s="57">
        <v>9168855.4199999999</v>
      </c>
      <c r="C64" s="57">
        <v>-727207.2200000002</v>
      </c>
      <c r="D64" s="57">
        <v>8441648.1999999993</v>
      </c>
      <c r="E64" s="57">
        <v>4877382.42</v>
      </c>
      <c r="F64" s="57">
        <v>4733397.1599999983</v>
      </c>
      <c r="G64" s="59">
        <v>3564265.7800000003</v>
      </c>
    </row>
    <row r="65" spans="1:7">
      <c r="A65" s="56" t="s">
        <v>208</v>
      </c>
      <c r="B65" s="18">
        <v>1247212.72</v>
      </c>
      <c r="C65" s="18">
        <v>-20729.210000000014</v>
      </c>
      <c r="D65" s="18">
        <v>1226483.5100000002</v>
      </c>
      <c r="E65" s="18">
        <v>1021137.5300000001</v>
      </c>
      <c r="F65" s="18">
        <v>988392.67000000027</v>
      </c>
      <c r="G65" s="18">
        <v>205345.98000000007</v>
      </c>
    </row>
    <row r="66" spans="1:7">
      <c r="A66" s="26" t="s">
        <v>209</v>
      </c>
      <c r="B66" s="16">
        <v>26000761.920000002</v>
      </c>
      <c r="C66" s="16">
        <v>2291984.29</v>
      </c>
      <c r="D66" s="16">
        <v>28292746.210000001</v>
      </c>
      <c r="E66" s="16">
        <v>24659285.890000001</v>
      </c>
      <c r="F66" s="16">
        <v>22842555.73</v>
      </c>
      <c r="G66" s="16">
        <v>3633460.3200000003</v>
      </c>
    </row>
    <row r="67" spans="1:7">
      <c r="A67" s="26" t="s">
        <v>210</v>
      </c>
      <c r="B67" s="16">
        <v>48023308.079999998</v>
      </c>
      <c r="C67" s="16">
        <v>0</v>
      </c>
      <c r="D67" s="16">
        <v>48023308.079999998</v>
      </c>
      <c r="E67" s="16">
        <v>40294423.299999997</v>
      </c>
      <c r="F67" s="16">
        <v>36429980.969999999</v>
      </c>
      <c r="G67" s="16">
        <v>7728884.7800000012</v>
      </c>
    </row>
    <row r="68" spans="1:7">
      <c r="A68" s="26" t="s">
        <v>211</v>
      </c>
      <c r="B68" s="16">
        <v>21650006.539999999</v>
      </c>
      <c r="C68" s="16">
        <v>26346166.850000001</v>
      </c>
      <c r="D68" s="16">
        <v>47996173.390000001</v>
      </c>
      <c r="E68" s="16">
        <v>41974036.090000004</v>
      </c>
      <c r="F68" s="16">
        <v>40565702.219999999</v>
      </c>
      <c r="G68" s="16">
        <v>6022137.3000000007</v>
      </c>
    </row>
    <row r="69" spans="1:7">
      <c r="A69" s="26" t="s">
        <v>212</v>
      </c>
      <c r="B69" s="16">
        <v>78337944.480000004</v>
      </c>
      <c r="C69" s="16">
        <v>25599999.939999998</v>
      </c>
      <c r="D69" s="16">
        <v>103937944.42</v>
      </c>
      <c r="E69" s="16">
        <v>85637175.930000007</v>
      </c>
      <c r="F69" s="16">
        <v>76886791.659999996</v>
      </c>
      <c r="G69" s="16">
        <v>18300768.489999995</v>
      </c>
    </row>
    <row r="70" spans="1:7">
      <c r="A70" s="26" t="s">
        <v>213</v>
      </c>
      <c r="B70" s="16">
        <v>15942169.439999999</v>
      </c>
      <c r="C70" s="16">
        <v>0</v>
      </c>
      <c r="D70" s="16">
        <v>15942169.439999999</v>
      </c>
      <c r="E70" s="16">
        <v>13785141.199999999</v>
      </c>
      <c r="F70" s="16">
        <v>12706627.08</v>
      </c>
      <c r="G70" s="16">
        <v>2157028.2400000002</v>
      </c>
    </row>
    <row r="71" spans="1:7">
      <c r="A71" s="26" t="s">
        <v>214</v>
      </c>
      <c r="B71" s="16">
        <v>0</v>
      </c>
      <c r="C71" s="16">
        <v>2000000</v>
      </c>
      <c r="D71" s="16">
        <v>2000000</v>
      </c>
      <c r="E71" s="16">
        <v>2000000</v>
      </c>
      <c r="F71" s="16">
        <v>2000000</v>
      </c>
      <c r="G71" s="16">
        <v>0</v>
      </c>
    </row>
    <row r="72" spans="1:7">
      <c r="A72" s="26" t="s">
        <v>215</v>
      </c>
      <c r="B72" s="16">
        <v>52192955.039999999</v>
      </c>
      <c r="C72" s="16">
        <v>972639.09</v>
      </c>
      <c r="D72" s="16">
        <v>53165594.130000003</v>
      </c>
      <c r="E72" s="16">
        <v>39582403.870000005</v>
      </c>
      <c r="F72" s="16">
        <v>39582403.870000005</v>
      </c>
      <c r="G72" s="16">
        <v>13583190.259999998</v>
      </c>
    </row>
    <row r="73" spans="1:7">
      <c r="A73" s="26" t="s">
        <v>216</v>
      </c>
      <c r="B73" s="16">
        <v>41728568.640000001</v>
      </c>
      <c r="C73" s="16">
        <v>3924149.35</v>
      </c>
      <c r="D73" s="16">
        <v>45652717.990000002</v>
      </c>
      <c r="E73" s="16">
        <v>38697956.450000003</v>
      </c>
      <c r="F73" s="16">
        <v>35220575.740000002</v>
      </c>
      <c r="G73" s="16">
        <v>6954761.5399999991</v>
      </c>
    </row>
    <row r="74" spans="1:7">
      <c r="A74" s="26" t="s">
        <v>217</v>
      </c>
      <c r="B74" s="16">
        <v>8260815.3200000003</v>
      </c>
      <c r="C74" s="16">
        <v>2650000</v>
      </c>
      <c r="D74" s="16">
        <v>10910815.32</v>
      </c>
      <c r="E74" s="16">
        <v>9870386</v>
      </c>
      <c r="F74" s="16">
        <v>9350171.4000000004</v>
      </c>
      <c r="G74" s="16">
        <v>1040429.3200000003</v>
      </c>
    </row>
    <row r="75" spans="1:7">
      <c r="A75" s="26" t="s">
        <v>218</v>
      </c>
      <c r="B75" s="16">
        <v>14780485.119999999</v>
      </c>
      <c r="C75" s="16">
        <v>1200000</v>
      </c>
      <c r="D75" s="16">
        <v>15980485.119999999</v>
      </c>
      <c r="E75" s="16">
        <v>11433737.6</v>
      </c>
      <c r="F75" s="16">
        <v>10410363.84</v>
      </c>
      <c r="G75" s="16">
        <v>4546747.5199999996</v>
      </c>
    </row>
    <row r="76" spans="1:7">
      <c r="A76" s="26" t="s">
        <v>219</v>
      </c>
      <c r="B76" s="16">
        <v>3550777.08</v>
      </c>
      <c r="C76" s="16">
        <v>0</v>
      </c>
      <c r="D76" s="16">
        <v>3550777.08</v>
      </c>
      <c r="E76" s="16">
        <v>2958980.9</v>
      </c>
      <c r="F76" s="16">
        <v>2663082.81</v>
      </c>
      <c r="G76" s="16">
        <v>591796.18000000017</v>
      </c>
    </row>
    <row r="77" spans="1:7">
      <c r="A77" s="26" t="s">
        <v>220</v>
      </c>
      <c r="B77" s="16">
        <v>10986418.439999999</v>
      </c>
      <c r="C77" s="16">
        <v>-885505.45000000042</v>
      </c>
      <c r="D77" s="16">
        <v>10100912.99</v>
      </c>
      <c r="E77" s="16">
        <v>7095446.2800000003</v>
      </c>
      <c r="F77" s="16">
        <v>7100200.9500000002</v>
      </c>
      <c r="G77" s="16">
        <v>3005466.71</v>
      </c>
    </row>
    <row r="78" spans="1:7">
      <c r="A78" s="26" t="s">
        <v>221</v>
      </c>
      <c r="B78" s="16">
        <v>15799888.48</v>
      </c>
      <c r="C78" s="16">
        <v>3350791</v>
      </c>
      <c r="D78" s="16">
        <v>19150679.48</v>
      </c>
      <c r="E78" s="16">
        <v>15488207.359999999</v>
      </c>
      <c r="F78" s="16">
        <v>15488207.359999999</v>
      </c>
      <c r="G78" s="16">
        <v>3662472.12</v>
      </c>
    </row>
    <row r="79" spans="1:7">
      <c r="A79" s="26" t="s">
        <v>222</v>
      </c>
      <c r="B79" s="16">
        <v>4947558.12</v>
      </c>
      <c r="C79" s="16">
        <v>0</v>
      </c>
      <c r="D79" s="16">
        <v>4947558.12</v>
      </c>
      <c r="E79" s="16">
        <v>4535261.6100000003</v>
      </c>
      <c r="F79" s="16">
        <v>4535261.6100000003</v>
      </c>
      <c r="G79" s="16">
        <v>412296.50999999978</v>
      </c>
    </row>
    <row r="80" spans="1:7">
      <c r="A80" s="26" t="s">
        <v>189</v>
      </c>
      <c r="B80" s="16">
        <v>5623547.8799999999</v>
      </c>
      <c r="C80" s="16">
        <v>-432128.29000000027</v>
      </c>
      <c r="D80" s="16">
        <v>5191419.59</v>
      </c>
      <c r="E80" s="16">
        <v>3412327.75</v>
      </c>
      <c r="F80" s="16">
        <v>3399136.6700000009</v>
      </c>
      <c r="G80" s="16">
        <v>1779091.84</v>
      </c>
    </row>
    <row r="81" spans="1:7">
      <c r="A81" s="26" t="s">
        <v>223</v>
      </c>
      <c r="B81" s="16">
        <v>3058568.28</v>
      </c>
      <c r="C81" s="16">
        <v>0</v>
      </c>
      <c r="D81" s="16">
        <v>3058568.28</v>
      </c>
      <c r="E81" s="16">
        <v>2548806.9</v>
      </c>
      <c r="F81" s="16">
        <v>2293926.21</v>
      </c>
      <c r="G81" s="16">
        <v>509761.37999999989</v>
      </c>
    </row>
    <row r="82" spans="1:7">
      <c r="A82" s="26" t="s">
        <v>224</v>
      </c>
      <c r="B82" s="16">
        <v>12961299.32</v>
      </c>
      <c r="C82" s="16">
        <v>1781855.56</v>
      </c>
      <c r="D82" s="16">
        <v>14743154.880000001</v>
      </c>
      <c r="E82" s="16">
        <v>12716271.66</v>
      </c>
      <c r="F82" s="16">
        <v>11702830.050000001</v>
      </c>
      <c r="G82" s="16">
        <v>2026883.2200000007</v>
      </c>
    </row>
    <row r="83" spans="1:7">
      <c r="A83" s="26" t="s">
        <v>225</v>
      </c>
      <c r="B83" s="16">
        <v>10500000</v>
      </c>
      <c r="C83" s="16">
        <v>6203156.669999999</v>
      </c>
      <c r="D83" s="16">
        <v>16703156.67</v>
      </c>
      <c r="E83" s="16">
        <v>9287094.129999999</v>
      </c>
      <c r="F83" s="16">
        <v>9287094.129999999</v>
      </c>
      <c r="G83" s="16">
        <v>7416062.54</v>
      </c>
    </row>
    <row r="84" spans="1:7">
      <c r="A84" s="27" t="s">
        <v>90</v>
      </c>
      <c r="B84" s="16"/>
      <c r="C84" s="16"/>
      <c r="D84" s="16"/>
      <c r="E84" s="16"/>
      <c r="F84" s="16"/>
      <c r="G84" s="16"/>
    </row>
    <row r="85" spans="1:7">
      <c r="A85" s="26" t="s">
        <v>91</v>
      </c>
      <c r="B85" s="16">
        <f t="shared" ref="B85:G85" si="1">SUM(B86:B105)</f>
        <v>642413551.04999995</v>
      </c>
      <c r="C85" s="16">
        <f t="shared" si="1"/>
        <v>1256984481.4400001</v>
      </c>
      <c r="D85" s="16">
        <f t="shared" si="1"/>
        <v>1899398032.4900002</v>
      </c>
      <c r="E85" s="16">
        <f t="shared" si="1"/>
        <v>703841631.36000001</v>
      </c>
      <c r="F85" s="16">
        <f t="shared" si="1"/>
        <v>684204035.75999999</v>
      </c>
      <c r="G85" s="16">
        <f t="shared" si="1"/>
        <v>1195556401.1300004</v>
      </c>
    </row>
    <row r="86" spans="1:7">
      <c r="A86" s="26" t="s">
        <v>174</v>
      </c>
      <c r="B86" s="16">
        <v>0</v>
      </c>
      <c r="C86" s="16">
        <v>74963668</v>
      </c>
      <c r="D86" s="16">
        <v>74963668</v>
      </c>
      <c r="E86" s="16">
        <v>24821698.710000001</v>
      </c>
      <c r="F86" s="16">
        <v>24821698.710000001</v>
      </c>
      <c r="G86" s="16">
        <v>50141969.289999999</v>
      </c>
    </row>
    <row r="87" spans="1:7">
      <c r="A87" s="26" t="s">
        <v>175</v>
      </c>
      <c r="B87" s="16">
        <v>0</v>
      </c>
      <c r="C87" s="16">
        <v>1342908</v>
      </c>
      <c r="D87" s="16">
        <v>1342908</v>
      </c>
      <c r="E87" s="16">
        <v>12214.8</v>
      </c>
      <c r="F87" s="16">
        <v>12214.8</v>
      </c>
      <c r="G87" s="16">
        <v>1330693.2</v>
      </c>
    </row>
    <row r="88" spans="1:7">
      <c r="A88" s="26" t="s">
        <v>185</v>
      </c>
      <c r="B88" s="16">
        <v>4097348.52</v>
      </c>
      <c r="C88" s="16">
        <v>6527066.6099999994</v>
      </c>
      <c r="D88" s="16">
        <v>10624415.129999999</v>
      </c>
      <c r="E88" s="16">
        <v>5449783.8600000003</v>
      </c>
      <c r="F88" s="16">
        <v>5449783.8600000003</v>
      </c>
      <c r="G88" s="16">
        <v>5174631.2699999996</v>
      </c>
    </row>
    <row r="89" spans="1:7">
      <c r="A89" s="26" t="s">
        <v>186</v>
      </c>
      <c r="B89" s="16">
        <v>6146022.7999999998</v>
      </c>
      <c r="C89" s="16">
        <v>162056531.03999999</v>
      </c>
      <c r="D89" s="16">
        <v>168202553.84</v>
      </c>
      <c r="E89" s="16">
        <v>33060601.850000001</v>
      </c>
      <c r="F89" s="16">
        <v>33069634.390000001</v>
      </c>
      <c r="G89" s="16">
        <v>135141951.99000001</v>
      </c>
    </row>
    <row r="90" spans="1:7">
      <c r="A90" s="26" t="s">
        <v>188</v>
      </c>
      <c r="B90" s="16">
        <v>152596925.17000002</v>
      </c>
      <c r="C90" s="16">
        <v>288899467.14999998</v>
      </c>
      <c r="D90" s="16">
        <v>441496392.31999999</v>
      </c>
      <c r="E90" s="16">
        <v>127416925.04000001</v>
      </c>
      <c r="F90" s="16">
        <v>126668390.28</v>
      </c>
      <c r="G90" s="16">
        <v>314079467.28000003</v>
      </c>
    </row>
    <row r="91" spans="1:7">
      <c r="A91" s="26" t="s">
        <v>190</v>
      </c>
      <c r="B91" s="16">
        <v>0</v>
      </c>
      <c r="C91" s="16">
        <v>22621358.940000001</v>
      </c>
      <c r="D91" s="16">
        <v>22621358.940000001</v>
      </c>
      <c r="E91" s="16">
        <v>12444135.039999999</v>
      </c>
      <c r="F91" s="16">
        <v>12444135.039999999</v>
      </c>
      <c r="G91" s="16">
        <v>10177223.899999999</v>
      </c>
    </row>
    <row r="92" spans="1:7">
      <c r="A92" s="26" t="s">
        <v>191</v>
      </c>
      <c r="B92" s="16">
        <v>0</v>
      </c>
      <c r="C92" s="16">
        <v>1650000</v>
      </c>
      <c r="D92" s="16">
        <v>1650000</v>
      </c>
      <c r="E92" s="16">
        <v>0</v>
      </c>
      <c r="F92" s="16">
        <v>0</v>
      </c>
      <c r="G92" s="16">
        <v>1650000</v>
      </c>
    </row>
    <row r="93" spans="1:7">
      <c r="A93" s="26" t="s">
        <v>194</v>
      </c>
      <c r="B93" s="16">
        <v>20000000</v>
      </c>
      <c r="C93" s="16">
        <v>43072271.609999999</v>
      </c>
      <c r="D93" s="16">
        <v>63072271.609999992</v>
      </c>
      <c r="E93" s="16">
        <v>17795154.600000005</v>
      </c>
      <c r="F93" s="16">
        <v>17795154.600000005</v>
      </c>
      <c r="G93" s="16">
        <v>45277117.009999998</v>
      </c>
    </row>
    <row r="94" spans="1:7">
      <c r="A94" s="26" t="s">
        <v>195</v>
      </c>
      <c r="B94" s="16">
        <v>41250000</v>
      </c>
      <c r="C94" s="16">
        <v>22696756.310000002</v>
      </c>
      <c r="D94" s="16">
        <v>63946756.310000002</v>
      </c>
      <c r="E94" s="16">
        <v>25166032.990000002</v>
      </c>
      <c r="F94" s="16">
        <v>23824802.090000004</v>
      </c>
      <c r="G94" s="16">
        <v>38780723.319999993</v>
      </c>
    </row>
    <row r="95" spans="1:7">
      <c r="A95" s="26" t="s">
        <v>196</v>
      </c>
      <c r="B95" s="16">
        <v>0</v>
      </c>
      <c r="C95" s="16">
        <v>138566595.22</v>
      </c>
      <c r="D95" s="16">
        <v>138566595.22</v>
      </c>
      <c r="E95" s="16">
        <v>49026381.899999999</v>
      </c>
      <c r="F95" s="16">
        <v>48369567.93</v>
      </c>
      <c r="G95" s="16">
        <v>89540213.320000008</v>
      </c>
    </row>
    <row r="96" spans="1:7">
      <c r="A96" s="26" t="s">
        <v>197</v>
      </c>
      <c r="B96" s="16">
        <v>25798152.780000001</v>
      </c>
      <c r="C96" s="16">
        <v>148906455.16999999</v>
      </c>
      <c r="D96" s="16">
        <v>174704607.94999999</v>
      </c>
      <c r="E96" s="16">
        <v>131377579.17000002</v>
      </c>
      <c r="F96" s="16">
        <v>115432340.83999999</v>
      </c>
      <c r="G96" s="16">
        <v>43327028.780000001</v>
      </c>
    </row>
    <row r="97" spans="1:7">
      <c r="A97" s="26" t="s">
        <v>201</v>
      </c>
      <c r="B97" s="16">
        <v>103395000</v>
      </c>
      <c r="C97" s="16">
        <v>-101394999.75</v>
      </c>
      <c r="D97" s="16">
        <v>2000000.25</v>
      </c>
      <c r="E97" s="16">
        <v>0</v>
      </c>
      <c r="F97" s="16">
        <v>0</v>
      </c>
      <c r="G97" s="16">
        <v>2000000.25</v>
      </c>
    </row>
    <row r="98" spans="1:7">
      <c r="A98" s="26" t="s">
        <v>204</v>
      </c>
      <c r="B98" s="16">
        <v>0</v>
      </c>
      <c r="C98" s="16">
        <v>19544896.140000001</v>
      </c>
      <c r="D98" s="16">
        <v>19544896.140000001</v>
      </c>
      <c r="E98" s="16">
        <v>4099189.1500000004</v>
      </c>
      <c r="F98" s="16">
        <v>4099189.1500000004</v>
      </c>
      <c r="G98" s="16">
        <v>15445706.99</v>
      </c>
    </row>
    <row r="99" spans="1:7">
      <c r="A99" s="26" t="s">
        <v>210</v>
      </c>
      <c r="B99" s="16">
        <v>0</v>
      </c>
      <c r="C99" s="16">
        <v>1000000</v>
      </c>
      <c r="D99" s="16">
        <v>1000000</v>
      </c>
      <c r="E99" s="16">
        <v>0</v>
      </c>
      <c r="F99" s="16">
        <v>0</v>
      </c>
      <c r="G99" s="16">
        <v>1000000</v>
      </c>
    </row>
    <row r="100" spans="1:7">
      <c r="A100" s="26" t="s">
        <v>211</v>
      </c>
      <c r="B100" s="16">
        <v>0</v>
      </c>
      <c r="C100" s="16">
        <v>9376651.4100000001</v>
      </c>
      <c r="D100" s="16">
        <v>9376651.4100000001</v>
      </c>
      <c r="E100" s="16">
        <v>8850060.3000000007</v>
      </c>
      <c r="F100" s="16">
        <v>8850060.3000000007</v>
      </c>
      <c r="G100" s="16">
        <v>526591.11</v>
      </c>
    </row>
    <row r="101" spans="1:7">
      <c r="A101" s="26" t="s">
        <v>212</v>
      </c>
      <c r="B101" s="16">
        <v>2000000</v>
      </c>
      <c r="C101" s="16">
        <v>70.569999999999993</v>
      </c>
      <c r="D101" s="16">
        <v>2000070.57</v>
      </c>
      <c r="E101" s="16">
        <v>0</v>
      </c>
      <c r="F101" s="16">
        <v>0</v>
      </c>
      <c r="G101" s="16">
        <v>2000070.57</v>
      </c>
    </row>
    <row r="102" spans="1:7">
      <c r="A102" s="26" t="s">
        <v>215</v>
      </c>
      <c r="B102" s="16">
        <v>6847870</v>
      </c>
      <c r="C102" s="16">
        <v>13032514.23</v>
      </c>
      <c r="D102" s="16">
        <v>19880384.230000004</v>
      </c>
      <c r="E102" s="16">
        <v>5040331.88</v>
      </c>
      <c r="F102" s="16">
        <v>5040331.88</v>
      </c>
      <c r="G102" s="16">
        <v>14840052.350000001</v>
      </c>
    </row>
    <row r="103" spans="1:7">
      <c r="A103" s="26" t="s">
        <v>216</v>
      </c>
      <c r="B103" s="16">
        <v>0</v>
      </c>
      <c r="C103" s="16">
        <v>27691973.440000001</v>
      </c>
      <c r="D103" s="16">
        <v>27691973.440000001</v>
      </c>
      <c r="E103" s="16">
        <v>5705627.4699999997</v>
      </c>
      <c r="F103" s="16">
        <v>5705627.4699999997</v>
      </c>
      <c r="G103" s="16">
        <v>21986345.970000003</v>
      </c>
    </row>
    <row r="104" spans="1:7">
      <c r="A104" s="26" t="s">
        <v>220</v>
      </c>
      <c r="B104" s="16">
        <v>15070828.779999999</v>
      </c>
      <c r="C104" s="16">
        <v>371633076.81000006</v>
      </c>
      <c r="D104" s="16">
        <v>386703905.59000003</v>
      </c>
      <c r="E104" s="16">
        <v>70720073.230000004</v>
      </c>
      <c r="F104" s="16">
        <v>69862192.5</v>
      </c>
      <c r="G104" s="16">
        <v>315983832.36000007</v>
      </c>
    </row>
    <row r="105" spans="1:7">
      <c r="A105" s="26" t="s">
        <v>224</v>
      </c>
      <c r="B105" s="16">
        <v>265211403</v>
      </c>
      <c r="C105" s="16">
        <v>4797220.5400000019</v>
      </c>
      <c r="D105" s="16">
        <v>270008623.54000002</v>
      </c>
      <c r="E105" s="16">
        <v>182855841.37</v>
      </c>
      <c r="F105" s="16">
        <v>182758911.92000002</v>
      </c>
      <c r="G105" s="16">
        <v>87152782.170000002</v>
      </c>
    </row>
    <row r="106" spans="1:7">
      <c r="A106" s="28"/>
      <c r="B106" s="16"/>
      <c r="C106" s="16"/>
      <c r="D106" s="16"/>
      <c r="E106" s="16"/>
      <c r="F106" s="16"/>
      <c r="G106" s="16"/>
    </row>
    <row r="107" spans="1:7">
      <c r="A107" s="52" t="s">
        <v>83</v>
      </c>
      <c r="B107" s="34">
        <f t="shared" ref="B107:G107" si="2">B5+B85</f>
        <v>4748469096.2299995</v>
      </c>
      <c r="C107" s="34">
        <f t="shared" si="2"/>
        <v>1996610457.6399999</v>
      </c>
      <c r="D107" s="34">
        <f t="shared" si="2"/>
        <v>6745079553.8699989</v>
      </c>
      <c r="E107" s="34">
        <f t="shared" si="2"/>
        <v>3404636931.6700001</v>
      </c>
      <c r="F107" s="34">
        <f t="shared" si="2"/>
        <v>3327619380.9399996</v>
      </c>
      <c r="G107" s="34">
        <f t="shared" si="2"/>
        <v>3340442622.2000003</v>
      </c>
    </row>
    <row r="115" spans="1:5">
      <c r="A115" s="53"/>
    </row>
    <row r="116" spans="1:5" ht="13.2">
      <c r="A116" s="50" t="s">
        <v>145</v>
      </c>
      <c r="B116" s="1"/>
      <c r="C116" s="64" t="s">
        <v>147</v>
      </c>
      <c r="D116" s="64"/>
      <c r="E116" s="64"/>
    </row>
    <row r="117" spans="1:5" ht="13.2">
      <c r="A117" s="49" t="s">
        <v>146</v>
      </c>
      <c r="B117" s="1"/>
      <c r="C117" s="65" t="s">
        <v>148</v>
      </c>
      <c r="D117" s="65"/>
      <c r="E117" s="65"/>
    </row>
  </sheetData>
  <mergeCells count="4">
    <mergeCell ref="A1:G1"/>
    <mergeCell ref="B2:F2"/>
    <mergeCell ref="C116:E116"/>
    <mergeCell ref="C117:E117"/>
  </mergeCells>
  <pageMargins left="0.17" right="0.17" top="0.74803149606299213" bottom="0.74803149606299213" header="0.31496062992125984" footer="0.31496062992125984"/>
  <pageSetup scale="85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workbookViewId="0">
      <selection activeCell="A16" sqref="A16"/>
    </sheetView>
  </sheetViews>
  <sheetFormatPr baseColWidth="10" defaultColWidth="12" defaultRowHeight="10.199999999999999"/>
  <cols>
    <col min="1" max="1" width="54.33203125" style="19" customWidth="1"/>
    <col min="2" max="6" width="15.109375" style="19" bestFit="1" customWidth="1"/>
    <col min="7" max="7" width="15.44140625" style="19" bestFit="1" customWidth="1"/>
    <col min="8" max="16384" width="12" style="19"/>
  </cols>
  <sheetData>
    <row r="1" spans="1:7" ht="62.25" customHeight="1">
      <c r="A1" s="66" t="s">
        <v>143</v>
      </c>
      <c r="B1" s="70"/>
      <c r="C1" s="70"/>
      <c r="D1" s="70"/>
      <c r="E1" s="70"/>
      <c r="F1" s="70"/>
      <c r="G1" s="71"/>
    </row>
    <row r="2" spans="1:7" ht="12" customHeight="1">
      <c r="A2" s="29"/>
      <c r="B2" s="69" t="s">
        <v>0</v>
      </c>
      <c r="C2" s="69"/>
      <c r="D2" s="69"/>
      <c r="E2" s="69"/>
      <c r="F2" s="69"/>
      <c r="G2" s="20"/>
    </row>
    <row r="3" spans="1:7" ht="20.399999999999999">
      <c r="A3" s="30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86</v>
      </c>
      <c r="G3" s="21" t="s">
        <v>7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1" t="s">
        <v>92</v>
      </c>
      <c r="B5" s="13">
        <f>B6+B16+B25+B36</f>
        <v>3935873451.9300003</v>
      </c>
      <c r="C5" s="13">
        <f t="shared" ref="C5:G5" si="0">C6+C16+C25+C36</f>
        <v>739625976.19999981</v>
      </c>
      <c r="D5" s="13">
        <f t="shared" si="0"/>
        <v>4675499428.1300011</v>
      </c>
      <c r="E5" s="13">
        <f t="shared" si="0"/>
        <v>2575420509.0599999</v>
      </c>
      <c r="F5" s="13">
        <f t="shared" si="0"/>
        <v>2518040553.9300003</v>
      </c>
      <c r="G5" s="13">
        <f t="shared" si="0"/>
        <v>2100078919.069999</v>
      </c>
    </row>
    <row r="6" spans="1:7">
      <c r="A6" s="12" t="s">
        <v>93</v>
      </c>
      <c r="B6" s="13">
        <f>SUM(B7:B14)</f>
        <v>2315506523.8600006</v>
      </c>
      <c r="C6" s="13">
        <f t="shared" ref="C6:G6" si="1">SUM(C7:C14)</f>
        <v>-25648047.950000018</v>
      </c>
      <c r="D6" s="13">
        <f t="shared" si="1"/>
        <v>2289858475.9100013</v>
      </c>
      <c r="E6" s="13">
        <f t="shared" si="1"/>
        <v>1342984461.5399997</v>
      </c>
      <c r="F6" s="13">
        <f t="shared" si="1"/>
        <v>1317026799.5400002</v>
      </c>
      <c r="G6" s="13">
        <f t="shared" si="1"/>
        <v>946874014.36999905</v>
      </c>
    </row>
    <row r="7" spans="1:7">
      <c r="A7" s="15" t="s">
        <v>94</v>
      </c>
      <c r="B7" s="16">
        <v>58443032.809999958</v>
      </c>
      <c r="C7" s="16">
        <v>11575102.169999998</v>
      </c>
      <c r="D7" s="16">
        <v>70018134.979999974</v>
      </c>
      <c r="E7" s="16">
        <v>41198342.150000013</v>
      </c>
      <c r="F7" s="16">
        <v>40115215.030000001</v>
      </c>
      <c r="G7" s="16">
        <v>28819792.830000006</v>
      </c>
    </row>
    <row r="8" spans="1:7">
      <c r="A8" s="15" t="s">
        <v>95</v>
      </c>
      <c r="B8" s="16">
        <v>9168855.4199999999</v>
      </c>
      <c r="C8" s="16">
        <v>-727207.2200000002</v>
      </c>
      <c r="D8" s="16">
        <v>8441648.1999999993</v>
      </c>
      <c r="E8" s="16">
        <v>4877382.42</v>
      </c>
      <c r="F8" s="16">
        <v>4733397.1599999983</v>
      </c>
      <c r="G8" s="16">
        <v>3564265.7800000003</v>
      </c>
    </row>
    <row r="9" spans="1:7">
      <c r="A9" s="15" t="s">
        <v>96</v>
      </c>
      <c r="B9" s="16">
        <v>191663966.1500001</v>
      </c>
      <c r="C9" s="16">
        <v>9123017.2900000028</v>
      </c>
      <c r="D9" s="16">
        <v>200786983.44000003</v>
      </c>
      <c r="E9" s="16">
        <v>122077001.51000004</v>
      </c>
      <c r="F9" s="16">
        <v>117468292.55999997</v>
      </c>
      <c r="G9" s="16">
        <v>78709981.929999948</v>
      </c>
    </row>
    <row r="10" spans="1:7">
      <c r="A10" s="15" t="s">
        <v>97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>
      <c r="A11" s="15" t="s">
        <v>98</v>
      </c>
      <c r="B11" s="16">
        <v>271121574.38</v>
      </c>
      <c r="C11" s="16">
        <v>45018053.159999982</v>
      </c>
      <c r="D11" s="16">
        <v>316139627.54000002</v>
      </c>
      <c r="E11" s="16">
        <v>188545914.18999997</v>
      </c>
      <c r="F11" s="16">
        <v>185626280.28999999</v>
      </c>
      <c r="G11" s="16">
        <v>127593713.35000001</v>
      </c>
    </row>
    <row r="12" spans="1:7">
      <c r="A12" s="15" t="s">
        <v>99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>
      <c r="A13" s="15" t="s">
        <v>100</v>
      </c>
      <c r="B13" s="16">
        <v>1428170307.8400009</v>
      </c>
      <c r="C13" s="16">
        <v>80324017.000000015</v>
      </c>
      <c r="D13" s="16">
        <v>1508494324.8400011</v>
      </c>
      <c r="E13" s="16">
        <v>867124252.18999982</v>
      </c>
      <c r="F13" s="16">
        <v>851228744.20000017</v>
      </c>
      <c r="G13" s="16">
        <v>641370072.64999902</v>
      </c>
    </row>
    <row r="14" spans="1:7">
      <c r="A14" s="15" t="s">
        <v>101</v>
      </c>
      <c r="B14" s="16">
        <v>356938787.25999999</v>
      </c>
      <c r="C14" s="16">
        <v>-170961030.35000002</v>
      </c>
      <c r="D14" s="16">
        <v>185977756.91000009</v>
      </c>
      <c r="E14" s="16">
        <v>119161569.08000003</v>
      </c>
      <c r="F14" s="16">
        <v>117854870.30000004</v>
      </c>
      <c r="G14" s="16">
        <v>66816187.830000035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102</v>
      </c>
      <c r="B16" s="13">
        <f>SUM(B17:B23)</f>
        <v>1422335193.53</v>
      </c>
      <c r="C16" s="13">
        <f t="shared" ref="C16:F16" si="2">SUM(C17:C23)</f>
        <v>512567292.92999983</v>
      </c>
      <c r="D16" s="13">
        <f t="shared" si="2"/>
        <v>1934902486.46</v>
      </c>
      <c r="E16" s="13">
        <f t="shared" si="2"/>
        <v>1031527200.6500002</v>
      </c>
      <c r="F16" s="13">
        <f t="shared" si="2"/>
        <v>1002437593.9200003</v>
      </c>
      <c r="G16" s="13">
        <f t="shared" ref="G16:G62" si="3">D16-E16</f>
        <v>903375285.80999982</v>
      </c>
    </row>
    <row r="17" spans="1:7">
      <c r="A17" s="15" t="s">
        <v>103</v>
      </c>
      <c r="B17" s="16">
        <v>150303943.52000004</v>
      </c>
      <c r="C17" s="16">
        <v>17939461.27</v>
      </c>
      <c r="D17" s="16">
        <v>168243404.78999999</v>
      </c>
      <c r="E17" s="16">
        <v>110408843.39999995</v>
      </c>
      <c r="F17" s="16">
        <v>107341275.73999998</v>
      </c>
      <c r="G17" s="16">
        <v>57834561.389999993</v>
      </c>
    </row>
    <row r="18" spans="1:7">
      <c r="A18" s="15" t="s">
        <v>104</v>
      </c>
      <c r="B18" s="16">
        <v>835889405.27999985</v>
      </c>
      <c r="C18" s="16">
        <v>371643113.88999987</v>
      </c>
      <c r="D18" s="16">
        <v>1207532519.1700003</v>
      </c>
      <c r="E18" s="16">
        <v>539560618.00000012</v>
      </c>
      <c r="F18" s="16">
        <v>534159431.27000022</v>
      </c>
      <c r="G18" s="16">
        <v>667971901.16999984</v>
      </c>
    </row>
    <row r="19" spans="1:7">
      <c r="A19" s="15" t="s">
        <v>105</v>
      </c>
      <c r="B19" s="16">
        <v>54410980.680000007</v>
      </c>
      <c r="C19" s="16">
        <v>2864204.0499999993</v>
      </c>
      <c r="D19" s="16">
        <v>57275184.729999997</v>
      </c>
      <c r="E19" s="16">
        <v>35367557.320000008</v>
      </c>
      <c r="F19" s="16">
        <v>34433597.610000007</v>
      </c>
      <c r="G19" s="16">
        <v>21907627.409999993</v>
      </c>
    </row>
    <row r="20" spans="1:7">
      <c r="A20" s="15" t="s">
        <v>106</v>
      </c>
      <c r="B20" s="16">
        <v>86034590.060000002</v>
      </c>
      <c r="C20" s="16">
        <v>42781620.500000007</v>
      </c>
      <c r="D20" s="16">
        <v>128816210.55999999</v>
      </c>
      <c r="E20" s="16">
        <v>107402982.68000001</v>
      </c>
      <c r="F20" s="16">
        <v>102262387.40999998</v>
      </c>
      <c r="G20" s="16">
        <v>21413227.879999999</v>
      </c>
    </row>
    <row r="21" spans="1:7">
      <c r="A21" s="15" t="s">
        <v>107</v>
      </c>
      <c r="B21" s="16">
        <v>65389911.050000004</v>
      </c>
      <c r="C21" s="16">
        <v>14130407.289999997</v>
      </c>
      <c r="D21" s="16">
        <v>79520318.340000004</v>
      </c>
      <c r="E21" s="16">
        <v>45406678.489999995</v>
      </c>
      <c r="F21" s="16">
        <v>41949848.999999985</v>
      </c>
      <c r="G21" s="16">
        <v>34113639.849999994</v>
      </c>
    </row>
    <row r="22" spans="1:7">
      <c r="A22" s="15" t="s">
        <v>108</v>
      </c>
      <c r="B22" s="16">
        <v>3138240</v>
      </c>
      <c r="C22" s="16">
        <v>2772156.59</v>
      </c>
      <c r="D22" s="16">
        <v>5910396.5899999999</v>
      </c>
      <c r="E22" s="16">
        <v>4145648.69</v>
      </c>
      <c r="F22" s="16">
        <v>4145648.69</v>
      </c>
      <c r="G22" s="16">
        <v>1764747.9</v>
      </c>
    </row>
    <row r="23" spans="1:7">
      <c r="A23" s="15" t="s">
        <v>109</v>
      </c>
      <c r="B23" s="16">
        <v>227168122.94</v>
      </c>
      <c r="C23" s="16">
        <v>60436329.339999989</v>
      </c>
      <c r="D23" s="16">
        <v>287604452.27999991</v>
      </c>
      <c r="E23" s="16">
        <v>189234872.07000005</v>
      </c>
      <c r="F23" s="16">
        <v>178145404.20000002</v>
      </c>
      <c r="G23" s="16">
        <v>98369580.210000008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110</v>
      </c>
      <c r="B25" s="13">
        <f>SUM(B26:B34)</f>
        <v>198031734.54000002</v>
      </c>
      <c r="C25" s="13">
        <f t="shared" ref="C25:F25" si="4">SUM(C26:C34)</f>
        <v>252706731.21999997</v>
      </c>
      <c r="D25" s="13">
        <f t="shared" si="4"/>
        <v>450738465.76000005</v>
      </c>
      <c r="E25" s="13">
        <f t="shared" si="4"/>
        <v>200908846.86999997</v>
      </c>
      <c r="F25" s="13">
        <f t="shared" si="4"/>
        <v>198576160.47000003</v>
      </c>
      <c r="G25" s="13">
        <f t="shared" si="3"/>
        <v>249829618.89000008</v>
      </c>
    </row>
    <row r="26" spans="1:7">
      <c r="A26" s="15" t="s">
        <v>111</v>
      </c>
      <c r="B26" s="16">
        <v>50469768.400000013</v>
      </c>
      <c r="C26" s="16">
        <v>44943435.369999997</v>
      </c>
      <c r="D26" s="16">
        <v>95413203.769999996</v>
      </c>
      <c r="E26" s="16">
        <v>55787025.900000013</v>
      </c>
      <c r="F26" s="16">
        <v>55127282.390000015</v>
      </c>
      <c r="G26" s="16">
        <v>39626177.870000005</v>
      </c>
    </row>
    <row r="27" spans="1:7">
      <c r="A27" s="15" t="s">
        <v>112</v>
      </c>
      <c r="B27" s="16">
        <v>0</v>
      </c>
      <c r="C27" s="16">
        <v>9678674.9399999995</v>
      </c>
      <c r="D27" s="16">
        <v>9678674.9399999995</v>
      </c>
      <c r="E27" s="16">
        <v>2782285.52</v>
      </c>
      <c r="F27" s="16">
        <v>2766188.02</v>
      </c>
      <c r="G27" s="16">
        <v>6896389.4199999999</v>
      </c>
    </row>
    <row r="28" spans="1:7">
      <c r="A28" s="15" t="s">
        <v>113</v>
      </c>
      <c r="B28" s="16">
        <v>350000</v>
      </c>
      <c r="C28" s="16">
        <v>740830.63000000012</v>
      </c>
      <c r="D28" s="16">
        <v>1090830.6300000001</v>
      </c>
      <c r="E28" s="16">
        <v>669346.13</v>
      </c>
      <c r="F28" s="16">
        <v>669346.13</v>
      </c>
      <c r="G28" s="16">
        <v>421484.50000000006</v>
      </c>
    </row>
    <row r="29" spans="1:7">
      <c r="A29" s="15" t="s">
        <v>114</v>
      </c>
      <c r="B29" s="16">
        <v>0</v>
      </c>
      <c r="C29" s="16">
        <v>34392760.210000001</v>
      </c>
      <c r="D29" s="16">
        <v>34392760.210000001</v>
      </c>
      <c r="E29" s="16">
        <v>21719475.93</v>
      </c>
      <c r="F29" s="16">
        <v>21693223.939999998</v>
      </c>
      <c r="G29" s="16">
        <v>12673284.279999999</v>
      </c>
    </row>
    <row r="30" spans="1:7">
      <c r="A30" s="15" t="s">
        <v>115</v>
      </c>
      <c r="B30" s="16">
        <v>83787342.900000006</v>
      </c>
      <c r="C30" s="16">
        <v>91874008.779999971</v>
      </c>
      <c r="D30" s="16">
        <v>175661351.68000007</v>
      </c>
      <c r="E30" s="16">
        <v>73430857.219999984</v>
      </c>
      <c r="F30" s="16">
        <v>72183002.549999997</v>
      </c>
      <c r="G30" s="16">
        <v>102230494.46000001</v>
      </c>
    </row>
    <row r="31" spans="1:7">
      <c r="A31" s="15" t="s">
        <v>116</v>
      </c>
      <c r="B31" s="16">
        <v>0</v>
      </c>
      <c r="C31" s="16">
        <v>7353303.6900000004</v>
      </c>
      <c r="D31" s="16">
        <v>7353303.6900000004</v>
      </c>
      <c r="E31" s="16">
        <v>1201478.6900000002</v>
      </c>
      <c r="F31" s="16">
        <v>1201478.6900000002</v>
      </c>
      <c r="G31" s="16">
        <v>6151825</v>
      </c>
    </row>
    <row r="32" spans="1:7">
      <c r="A32" s="15" t="s">
        <v>117</v>
      </c>
      <c r="B32" s="16">
        <v>23966623.240000002</v>
      </c>
      <c r="C32" s="16">
        <v>35624469.409999996</v>
      </c>
      <c r="D32" s="16">
        <v>59591092.650000006</v>
      </c>
      <c r="E32" s="16">
        <v>34969520.350000001</v>
      </c>
      <c r="F32" s="16">
        <v>34586781.619999997</v>
      </c>
      <c r="G32" s="16">
        <v>24621572.300000001</v>
      </c>
    </row>
    <row r="33" spans="1:7">
      <c r="A33" s="15" t="s">
        <v>118</v>
      </c>
      <c r="B33" s="16">
        <v>39458000</v>
      </c>
      <c r="C33" s="16">
        <v>28099248.189999998</v>
      </c>
      <c r="D33" s="16">
        <v>67557248.189999998</v>
      </c>
      <c r="E33" s="16">
        <v>10348857.129999999</v>
      </c>
      <c r="F33" s="16">
        <v>10348857.129999999</v>
      </c>
      <c r="G33" s="16">
        <v>57208391.06000001</v>
      </c>
    </row>
    <row r="34" spans="1:7">
      <c r="A34" s="15" t="s">
        <v>119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1" t="s">
        <v>120</v>
      </c>
      <c r="B36" s="13">
        <f>SUM(B37:B40)</f>
        <v>0</v>
      </c>
      <c r="C36" s="13">
        <f t="shared" ref="C36:F36" si="5">SUM(C37:C40)</f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3"/>
        <v>0</v>
      </c>
    </row>
    <row r="37" spans="1:7">
      <c r="A37" s="32" t="s">
        <v>121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ht="20.399999999999999">
      <c r="A38" s="32" t="s">
        <v>122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>
      <c r="A39" s="15" t="s">
        <v>123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>
      <c r="A40" s="15" t="s">
        <v>124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125</v>
      </c>
      <c r="B42" s="13">
        <f>B43+B53+B62+B73</f>
        <v>812595644.30000007</v>
      </c>
      <c r="C42" s="13">
        <f t="shared" ref="C42:F42" si="6">C43+C53+C62+C73</f>
        <v>1256984481.4400001</v>
      </c>
      <c r="D42" s="13">
        <f t="shared" si="6"/>
        <v>2069580125.74</v>
      </c>
      <c r="E42" s="13">
        <f t="shared" si="6"/>
        <v>829216422.61000001</v>
      </c>
      <c r="F42" s="13">
        <f t="shared" si="6"/>
        <v>809578827.00999999</v>
      </c>
      <c r="G42" s="13">
        <f t="shared" si="3"/>
        <v>1240363703.1300001</v>
      </c>
    </row>
    <row r="43" spans="1:7">
      <c r="A43" s="12" t="s">
        <v>93</v>
      </c>
      <c r="B43" s="13">
        <f>SUM(B44:B51)</f>
        <v>107492348.52</v>
      </c>
      <c r="C43" s="13">
        <f t="shared" ref="C43:F43" si="7">SUM(C44:C51)</f>
        <v>-7269161.6299999952</v>
      </c>
      <c r="D43" s="13">
        <f t="shared" si="7"/>
        <v>100223186.89</v>
      </c>
      <c r="E43" s="13">
        <f t="shared" si="7"/>
        <v>38412030.030000001</v>
      </c>
      <c r="F43" s="13">
        <f t="shared" si="7"/>
        <v>38412030.030000001</v>
      </c>
      <c r="G43" s="13">
        <f t="shared" si="3"/>
        <v>61811156.859999999</v>
      </c>
    </row>
    <row r="44" spans="1:7">
      <c r="A44" s="15" t="s">
        <v>94</v>
      </c>
      <c r="B44" s="16">
        <v>0</v>
      </c>
      <c r="C44" s="16">
        <v>10152826.470000001</v>
      </c>
      <c r="D44" s="16">
        <v>10152826.470000001</v>
      </c>
      <c r="E44" s="16">
        <v>8017679.6500000004</v>
      </c>
      <c r="F44" s="16">
        <v>8017679.6500000004</v>
      </c>
      <c r="G44" s="16">
        <v>2135146.8199999994</v>
      </c>
    </row>
    <row r="45" spans="1:7">
      <c r="A45" s="15" t="s">
        <v>95</v>
      </c>
      <c r="B45" s="16">
        <v>0</v>
      </c>
      <c r="C45" s="16">
        <v>2000000</v>
      </c>
      <c r="D45" s="16">
        <v>2000000</v>
      </c>
      <c r="E45" s="16">
        <v>0</v>
      </c>
      <c r="F45" s="16">
        <v>0</v>
      </c>
      <c r="G45" s="16">
        <v>2000000</v>
      </c>
    </row>
    <row r="46" spans="1:7">
      <c r="A46" s="15" t="s">
        <v>96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>
      <c r="A47" s="15" t="s">
        <v>97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>
      <c r="A48" s="15" t="s">
        <v>98</v>
      </c>
      <c r="B48" s="16">
        <v>0</v>
      </c>
      <c r="C48" s="16">
        <v>482277.29</v>
      </c>
      <c r="D48" s="16">
        <v>482277.29</v>
      </c>
      <c r="E48" s="16">
        <v>122867.81</v>
      </c>
      <c r="F48" s="16">
        <v>122867.81</v>
      </c>
      <c r="G48" s="16">
        <v>359409.48</v>
      </c>
    </row>
    <row r="49" spans="1:7">
      <c r="A49" s="15" t="s">
        <v>99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>
      <c r="A50" s="15" t="s">
        <v>100</v>
      </c>
      <c r="B50" s="16">
        <v>0</v>
      </c>
      <c r="C50" s="16">
        <v>74963668</v>
      </c>
      <c r="D50" s="16">
        <v>74963668</v>
      </c>
      <c r="E50" s="16">
        <v>24821698.710000001</v>
      </c>
      <c r="F50" s="16">
        <v>24821698.710000001</v>
      </c>
      <c r="G50" s="16">
        <v>50141969.289999999</v>
      </c>
    </row>
    <row r="51" spans="1:7">
      <c r="A51" s="15" t="s">
        <v>101</v>
      </c>
      <c r="B51" s="16">
        <v>107492348.52</v>
      </c>
      <c r="C51" s="16">
        <v>-94867933.390000001</v>
      </c>
      <c r="D51" s="16">
        <v>12624415.129999999</v>
      </c>
      <c r="E51" s="16">
        <v>5449783.8600000003</v>
      </c>
      <c r="F51" s="16">
        <v>5449783.8600000003</v>
      </c>
      <c r="G51" s="16">
        <v>7174631.2699999996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102</v>
      </c>
      <c r="B53" s="13">
        <f>SUM(B54:B60)</f>
        <v>482826339.04000002</v>
      </c>
      <c r="C53" s="13">
        <f t="shared" ref="C53:F53" si="8">SUM(C54:C60)</f>
        <v>961822855.81000006</v>
      </c>
      <c r="D53" s="13">
        <f t="shared" si="8"/>
        <v>1444649194.8499999</v>
      </c>
      <c r="E53" s="13">
        <f t="shared" si="8"/>
        <v>493925080.44</v>
      </c>
      <c r="F53" s="13">
        <f t="shared" si="8"/>
        <v>490714436.11000001</v>
      </c>
      <c r="G53" s="13">
        <f t="shared" si="3"/>
        <v>950724114.40999985</v>
      </c>
    </row>
    <row r="54" spans="1:7">
      <c r="A54" s="15" t="s">
        <v>103</v>
      </c>
      <c r="B54" s="16">
        <v>265211403</v>
      </c>
      <c r="C54" s="16">
        <v>304135008.29000002</v>
      </c>
      <c r="D54" s="16">
        <v>569346411.28999996</v>
      </c>
      <c r="E54" s="16">
        <v>206998977.80000001</v>
      </c>
      <c r="F54" s="16">
        <v>204834143.82000002</v>
      </c>
      <c r="G54" s="16">
        <v>362347433.48999995</v>
      </c>
    </row>
    <row r="55" spans="1:7">
      <c r="A55" s="15" t="s">
        <v>104</v>
      </c>
      <c r="B55" s="16">
        <v>185614936.04000002</v>
      </c>
      <c r="C55" s="16">
        <v>319904126.94</v>
      </c>
      <c r="D55" s="16">
        <v>505519062.9799999</v>
      </c>
      <c r="E55" s="16">
        <v>120527257.89999999</v>
      </c>
      <c r="F55" s="16">
        <v>119772933.63999999</v>
      </c>
      <c r="G55" s="16">
        <v>384991805.07999998</v>
      </c>
    </row>
    <row r="56" spans="1:7">
      <c r="A56" s="15" t="s">
        <v>105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>
      <c r="A57" s="15" t="s">
        <v>106</v>
      </c>
      <c r="B57" s="16">
        <v>0</v>
      </c>
      <c r="C57" s="16">
        <v>37068624.850000001</v>
      </c>
      <c r="D57" s="16">
        <v>37068624.850000001</v>
      </c>
      <c r="E57" s="16">
        <v>14555687.77</v>
      </c>
      <c r="F57" s="16">
        <v>14555687.77</v>
      </c>
      <c r="G57" s="16">
        <v>22512937.080000002</v>
      </c>
    </row>
    <row r="58" spans="1:7">
      <c r="A58" s="15" t="s">
        <v>107</v>
      </c>
      <c r="B58" s="16">
        <v>20000000</v>
      </c>
      <c r="C58" s="16">
        <v>44495457.589999989</v>
      </c>
      <c r="D58" s="16">
        <v>64495457.589999989</v>
      </c>
      <c r="E58" s="16">
        <v>17836938.170000006</v>
      </c>
      <c r="F58" s="16">
        <v>17836938.170000006</v>
      </c>
      <c r="G58" s="16">
        <v>46658519.419999994</v>
      </c>
    </row>
    <row r="59" spans="1:7">
      <c r="A59" s="15" t="s">
        <v>108</v>
      </c>
      <c r="B59" s="16">
        <v>2000000</v>
      </c>
      <c r="C59" s="16">
        <v>0</v>
      </c>
      <c r="D59" s="16">
        <v>2000000</v>
      </c>
      <c r="E59" s="16">
        <v>0</v>
      </c>
      <c r="F59" s="16">
        <v>0</v>
      </c>
      <c r="G59" s="16">
        <v>2000000</v>
      </c>
    </row>
    <row r="60" spans="1:7">
      <c r="A60" s="15" t="s">
        <v>109</v>
      </c>
      <c r="B60" s="16">
        <v>10000000</v>
      </c>
      <c r="C60" s="16">
        <v>256219638.14000002</v>
      </c>
      <c r="D60" s="16">
        <v>266219638.14000002</v>
      </c>
      <c r="E60" s="16">
        <v>134006218.8</v>
      </c>
      <c r="F60" s="16">
        <v>133714732.70999999</v>
      </c>
      <c r="G60" s="16">
        <v>132213419.33999996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110</v>
      </c>
      <c r="B62" s="13">
        <f>SUM(B63:B71)</f>
        <v>52094863.490000002</v>
      </c>
      <c r="C62" s="13">
        <f t="shared" ref="C62:F62" si="9">SUM(C63:C71)</f>
        <v>302430787.25999993</v>
      </c>
      <c r="D62" s="13">
        <f t="shared" si="9"/>
        <v>354525650.74999994</v>
      </c>
      <c r="E62" s="13">
        <f t="shared" si="9"/>
        <v>171504520.89000002</v>
      </c>
      <c r="F62" s="13">
        <f t="shared" si="9"/>
        <v>155077569.62000003</v>
      </c>
      <c r="G62" s="13">
        <f t="shared" si="3"/>
        <v>183021129.85999992</v>
      </c>
    </row>
    <row r="63" spans="1:7">
      <c r="A63" s="15" t="s">
        <v>111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>
      <c r="A64" s="15" t="s">
        <v>112</v>
      </c>
      <c r="B64" s="16">
        <v>0</v>
      </c>
      <c r="C64" s="16">
        <v>3047700</v>
      </c>
      <c r="D64" s="16">
        <v>3047700</v>
      </c>
      <c r="E64" s="16">
        <v>500000</v>
      </c>
      <c r="F64" s="16">
        <v>499873.84</v>
      </c>
      <c r="G64" s="16">
        <v>2547700</v>
      </c>
    </row>
    <row r="65" spans="1:7">
      <c r="A65" s="15" t="s">
        <v>113</v>
      </c>
      <c r="B65" s="16">
        <v>52094863.490000002</v>
      </c>
      <c r="C65" s="16">
        <v>11937613.739999998</v>
      </c>
      <c r="D65" s="16">
        <v>64032477.229999997</v>
      </c>
      <c r="E65" s="16">
        <v>0</v>
      </c>
      <c r="F65" s="16">
        <v>0</v>
      </c>
      <c r="G65" s="16">
        <v>64032477.229999997</v>
      </c>
    </row>
    <row r="66" spans="1:7">
      <c r="A66" s="15" t="s">
        <v>114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>
      <c r="A67" s="15" t="s">
        <v>115</v>
      </c>
      <c r="B67" s="16">
        <v>0</v>
      </c>
      <c r="C67" s="16">
        <v>8901000</v>
      </c>
      <c r="D67" s="16">
        <v>8901000</v>
      </c>
      <c r="E67" s="16">
        <v>0</v>
      </c>
      <c r="F67" s="16">
        <v>0</v>
      </c>
      <c r="G67" s="16">
        <v>8901000</v>
      </c>
    </row>
    <row r="68" spans="1:7">
      <c r="A68" s="15" t="s">
        <v>116</v>
      </c>
      <c r="B68" s="16">
        <v>0</v>
      </c>
      <c r="C68" s="16">
        <v>258999577.37999997</v>
      </c>
      <c r="D68" s="16">
        <v>258999577.37999997</v>
      </c>
      <c r="E68" s="16">
        <v>166905331.74000001</v>
      </c>
      <c r="F68" s="16">
        <v>150478506.63000003</v>
      </c>
      <c r="G68" s="16">
        <v>92094245.640000001</v>
      </c>
    </row>
    <row r="69" spans="1:7">
      <c r="A69" s="15" t="s">
        <v>117</v>
      </c>
      <c r="B69" s="16">
        <v>0</v>
      </c>
      <c r="C69" s="16">
        <v>19544896.140000001</v>
      </c>
      <c r="D69" s="16">
        <v>19544896.140000001</v>
      </c>
      <c r="E69" s="16">
        <v>4099189.1500000004</v>
      </c>
      <c r="F69" s="16">
        <v>4099189.1500000004</v>
      </c>
      <c r="G69" s="16">
        <v>15445706.99</v>
      </c>
    </row>
    <row r="70" spans="1:7">
      <c r="A70" s="15" t="s">
        <v>118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>
      <c r="A71" s="15" t="s">
        <v>119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1" t="s">
        <v>120</v>
      </c>
      <c r="B73" s="13">
        <f>SUM(B74:B77)</f>
        <v>170182093.25</v>
      </c>
      <c r="C73" s="13">
        <f t="shared" ref="C73:F73" si="10">SUM(C74:C77)</f>
        <v>0</v>
      </c>
      <c r="D73" s="13">
        <f t="shared" si="10"/>
        <v>170182093.25</v>
      </c>
      <c r="E73" s="13">
        <f t="shared" si="10"/>
        <v>125374791.25000001</v>
      </c>
      <c r="F73" s="13">
        <f t="shared" si="10"/>
        <v>125374791.25000001</v>
      </c>
      <c r="G73" s="13">
        <f t="shared" ref="G73" si="11">D73-E73</f>
        <v>44807301.999999985</v>
      </c>
    </row>
    <row r="74" spans="1:7">
      <c r="A74" s="32" t="s">
        <v>121</v>
      </c>
      <c r="B74" s="16">
        <v>170182093.25</v>
      </c>
      <c r="C74" s="16">
        <v>0</v>
      </c>
      <c r="D74" s="16">
        <v>170182093.25</v>
      </c>
      <c r="E74" s="16">
        <v>125374791.25000001</v>
      </c>
      <c r="F74" s="16">
        <v>125374791.25000001</v>
      </c>
      <c r="G74" s="16">
        <v>44807301.999999993</v>
      </c>
    </row>
    <row r="75" spans="1:7" ht="20.399999999999999">
      <c r="A75" s="32" t="s">
        <v>122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>
      <c r="A76" s="15" t="s">
        <v>123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>
      <c r="A77" s="15" t="s">
        <v>124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f>B5+B42</f>
        <v>4748469096.2300005</v>
      </c>
      <c r="C79" s="13">
        <f t="shared" ref="C79:G79" si="12">C5+C42</f>
        <v>1996610457.6399999</v>
      </c>
      <c r="D79" s="13">
        <f t="shared" si="12"/>
        <v>6745079553.8700008</v>
      </c>
      <c r="E79" s="13">
        <f t="shared" si="12"/>
        <v>3404636931.6700001</v>
      </c>
      <c r="F79" s="13">
        <f t="shared" si="12"/>
        <v>3327619380.9400005</v>
      </c>
      <c r="G79" s="13">
        <f t="shared" si="12"/>
        <v>3340442622.1999989</v>
      </c>
    </row>
    <row r="80" spans="1:7" ht="5.0999999999999996" customHeight="1">
      <c r="A80" s="33"/>
      <c r="B80" s="34"/>
      <c r="C80" s="34"/>
      <c r="D80" s="34"/>
      <c r="E80" s="34"/>
      <c r="F80" s="34"/>
      <c r="G80" s="34"/>
    </row>
    <row r="88" spans="1:5">
      <c r="A88" s="53"/>
    </row>
    <row r="89" spans="1:5" ht="13.2">
      <c r="A89" s="50" t="s">
        <v>145</v>
      </c>
      <c r="B89" s="1"/>
      <c r="C89" s="64" t="s">
        <v>147</v>
      </c>
      <c r="D89" s="64"/>
      <c r="E89" s="64"/>
    </row>
    <row r="90" spans="1:5" ht="13.2">
      <c r="A90" s="49" t="s">
        <v>146</v>
      </c>
      <c r="B90" s="1"/>
      <c r="C90" s="65" t="s">
        <v>148</v>
      </c>
      <c r="D90" s="65"/>
      <c r="E90" s="65"/>
    </row>
  </sheetData>
  <mergeCells count="4">
    <mergeCell ref="A1:G1"/>
    <mergeCell ref="B2:F2"/>
    <mergeCell ref="C89:E89"/>
    <mergeCell ref="C90:E90"/>
  </mergeCells>
  <pageMargins left="0.17" right="0.17" top="0.74803149606299213" bottom="0.74803149606299213" header="0.31496062992125984" footer="0.31496062992125984"/>
  <pageSetup scale="5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activeCell="A3" sqref="A3"/>
    </sheetView>
  </sheetViews>
  <sheetFormatPr baseColWidth="10" defaultColWidth="12" defaultRowHeight="10.199999999999999"/>
  <cols>
    <col min="1" max="1" width="56.77734375" style="19" customWidth="1"/>
    <col min="2" max="7" width="16.77734375" style="19" customWidth="1"/>
    <col min="8" max="16384" width="12" style="19"/>
  </cols>
  <sheetData>
    <row r="1" spans="1:7" ht="56.1" customHeight="1">
      <c r="A1" s="72" t="s">
        <v>144</v>
      </c>
      <c r="B1" s="73"/>
      <c r="C1" s="73"/>
      <c r="D1" s="73"/>
      <c r="E1" s="73"/>
      <c r="F1" s="73"/>
      <c r="G1" s="74"/>
    </row>
    <row r="2" spans="1:7">
      <c r="A2" s="29"/>
      <c r="B2" s="69" t="s">
        <v>0</v>
      </c>
      <c r="C2" s="69"/>
      <c r="D2" s="69"/>
      <c r="E2" s="69"/>
      <c r="F2" s="69"/>
      <c r="G2" s="20"/>
    </row>
    <row r="3" spans="1:7" ht="45.75" customHeight="1">
      <c r="A3" s="35" t="s">
        <v>1</v>
      </c>
      <c r="B3" s="22" t="s">
        <v>2</v>
      </c>
      <c r="C3" s="22" t="s">
        <v>3</v>
      </c>
      <c r="D3" s="22" t="s">
        <v>4</v>
      </c>
      <c r="E3" s="22" t="s">
        <v>126</v>
      </c>
      <c r="F3" s="22" t="s">
        <v>86</v>
      </c>
      <c r="G3" s="36" t="s">
        <v>7</v>
      </c>
    </row>
    <row r="4" spans="1:7">
      <c r="A4" s="37" t="s">
        <v>127</v>
      </c>
      <c r="B4" s="46">
        <f>B5+B6+B7+B10+B11+B14</f>
        <v>1571593424.519999</v>
      </c>
      <c r="C4" s="46">
        <f t="shared" ref="C4:G4" si="0">C5+C6+C7+C10+C11+C14</f>
        <v>-38477097.390000008</v>
      </c>
      <c r="D4" s="46">
        <f t="shared" si="0"/>
        <v>1533116327.1299996</v>
      </c>
      <c r="E4" s="46">
        <f t="shared" si="0"/>
        <v>870491421.28000188</v>
      </c>
      <c r="F4" s="46">
        <f t="shared" si="0"/>
        <v>845498674.54000187</v>
      </c>
      <c r="G4" s="46">
        <f t="shared" si="0"/>
        <v>662624905.84999776</v>
      </c>
    </row>
    <row r="5" spans="1:7">
      <c r="A5" s="38" t="s">
        <v>128</v>
      </c>
      <c r="B5" s="47">
        <v>838294244.15999913</v>
      </c>
      <c r="C5" s="47">
        <v>4264606.9599999906</v>
      </c>
      <c r="D5" s="47">
        <v>842558851.11999929</v>
      </c>
      <c r="E5" s="47">
        <v>556170139.54999995</v>
      </c>
      <c r="F5" s="47">
        <v>542831555.95000017</v>
      </c>
      <c r="G5" s="47">
        <f>D5-E5</f>
        <v>286388711.56999934</v>
      </c>
    </row>
    <row r="6" spans="1:7">
      <c r="A6" s="38" t="s">
        <v>129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47">
        <f>D6-E6</f>
        <v>0</v>
      </c>
    </row>
    <row r="7" spans="1:7">
      <c r="A7" s="38" t="s">
        <v>130</v>
      </c>
      <c r="B7" s="47">
        <f>SUM(B8:B9)</f>
        <v>42720020.520000011</v>
      </c>
      <c r="C7" s="47">
        <f t="shared" ref="C7:G7" si="1">SUM(C8:C9)</f>
        <v>-390400.02000000048</v>
      </c>
      <c r="D7" s="47">
        <f t="shared" si="1"/>
        <v>42329620.5</v>
      </c>
      <c r="E7" s="47">
        <f t="shared" si="1"/>
        <v>28005927.5</v>
      </c>
      <c r="F7" s="47">
        <f t="shared" si="1"/>
        <v>27158505.930000003</v>
      </c>
      <c r="G7" s="47">
        <f t="shared" si="1"/>
        <v>14323693.000000002</v>
      </c>
    </row>
    <row r="8" spans="1:7">
      <c r="A8" s="32" t="s">
        <v>131</v>
      </c>
      <c r="B8" s="48">
        <v>38875218.673200011</v>
      </c>
      <c r="C8" s="48">
        <v>-355264.01820000046</v>
      </c>
      <c r="D8" s="48">
        <v>38519954.655000001</v>
      </c>
      <c r="E8" s="48">
        <v>25485394.024999999</v>
      </c>
      <c r="F8" s="48">
        <v>24714240.396300003</v>
      </c>
      <c r="G8" s="48">
        <f t="shared" ref="G8:G14" si="2">D8-E8</f>
        <v>13034560.630000003</v>
      </c>
    </row>
    <row r="9" spans="1:7">
      <c r="A9" s="32" t="s">
        <v>132</v>
      </c>
      <c r="B9" s="48">
        <v>3844801.8468000009</v>
      </c>
      <c r="C9" s="48">
        <v>-35136.001800000042</v>
      </c>
      <c r="D9" s="48">
        <v>3809665.8449999997</v>
      </c>
      <c r="E9" s="48">
        <v>2520533.4750000001</v>
      </c>
      <c r="F9" s="48">
        <v>2444265.5337</v>
      </c>
      <c r="G9" s="48">
        <f t="shared" si="2"/>
        <v>1289132.3699999996</v>
      </c>
    </row>
    <row r="10" spans="1:7">
      <c r="A10" s="38" t="s">
        <v>133</v>
      </c>
      <c r="B10" s="47">
        <v>690579159.83999991</v>
      </c>
      <c r="C10" s="47">
        <v>-42351304.329999998</v>
      </c>
      <c r="D10" s="47">
        <v>648227855.51000035</v>
      </c>
      <c r="E10" s="47">
        <v>286315354.23000187</v>
      </c>
      <c r="F10" s="47">
        <v>275508612.66000175</v>
      </c>
      <c r="G10" s="47">
        <f t="shared" si="2"/>
        <v>361912501.27999848</v>
      </c>
    </row>
    <row r="11" spans="1:7" ht="20.399999999999999">
      <c r="A11" s="38" t="s">
        <v>134</v>
      </c>
      <c r="B11" s="47">
        <f>SUM(B12:B13)</f>
        <v>0</v>
      </c>
      <c r="C11" s="47">
        <f t="shared" ref="C11:F11" si="3">SUM(C12:C13)</f>
        <v>0</v>
      </c>
      <c r="D11" s="47">
        <f t="shared" si="3"/>
        <v>0</v>
      </c>
      <c r="E11" s="47">
        <f t="shared" si="3"/>
        <v>0</v>
      </c>
      <c r="F11" s="47">
        <f t="shared" si="3"/>
        <v>0</v>
      </c>
      <c r="G11" s="47">
        <f t="shared" si="2"/>
        <v>0</v>
      </c>
    </row>
    <row r="12" spans="1:7">
      <c r="A12" s="32" t="s">
        <v>135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f t="shared" si="2"/>
        <v>0</v>
      </c>
    </row>
    <row r="13" spans="1:7">
      <c r="A13" s="32" t="s">
        <v>136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f t="shared" si="2"/>
        <v>0</v>
      </c>
    </row>
    <row r="14" spans="1:7">
      <c r="A14" s="38" t="s">
        <v>137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2"/>
        <v>0</v>
      </c>
    </row>
    <row r="15" spans="1:7" ht="5.0999999999999996" customHeight="1">
      <c r="A15" s="38"/>
      <c r="B15" s="48"/>
      <c r="C15" s="48"/>
      <c r="D15" s="48"/>
      <c r="E15" s="48"/>
      <c r="F15" s="48"/>
      <c r="G15" s="48"/>
    </row>
    <row r="16" spans="1:7">
      <c r="A16" s="27" t="s">
        <v>138</v>
      </c>
      <c r="B16" s="47">
        <f>B17+B18+B19+B22+B23+B26</f>
        <v>359700000</v>
      </c>
      <c r="C16" s="47">
        <f t="shared" ref="C16:G16" si="4">C17+C18+C19+C22+C23+C26</f>
        <v>0</v>
      </c>
      <c r="D16" s="47">
        <f t="shared" si="4"/>
        <v>359700000</v>
      </c>
      <c r="E16" s="47">
        <f t="shared" si="4"/>
        <v>317022306.42999822</v>
      </c>
      <c r="F16" s="47">
        <f t="shared" si="4"/>
        <v>317022306.42999822</v>
      </c>
      <c r="G16" s="47">
        <f t="shared" si="4"/>
        <v>42677693.570001781</v>
      </c>
    </row>
    <row r="17" spans="1:7">
      <c r="A17" s="38" t="s">
        <v>128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 t="shared" ref="G17:G26" si="5">D17-E17</f>
        <v>0</v>
      </c>
    </row>
    <row r="18" spans="1:7">
      <c r="A18" s="38" t="s">
        <v>129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si="5"/>
        <v>0</v>
      </c>
    </row>
    <row r="19" spans="1:7">
      <c r="A19" s="38" t="s">
        <v>130</v>
      </c>
      <c r="B19" s="47">
        <f>SUM(B20:B21)</f>
        <v>0</v>
      </c>
      <c r="C19" s="47">
        <f t="shared" ref="C19:F19" si="6">SUM(C20:C21)</f>
        <v>0</v>
      </c>
      <c r="D19" s="47">
        <f t="shared" si="6"/>
        <v>0</v>
      </c>
      <c r="E19" s="47">
        <f t="shared" si="6"/>
        <v>0</v>
      </c>
      <c r="F19" s="47">
        <f t="shared" si="6"/>
        <v>0</v>
      </c>
      <c r="G19" s="47">
        <f t="shared" si="5"/>
        <v>0</v>
      </c>
    </row>
    <row r="20" spans="1:7">
      <c r="A20" s="32" t="s">
        <v>131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f t="shared" si="5"/>
        <v>0</v>
      </c>
    </row>
    <row r="21" spans="1:7">
      <c r="A21" s="32" t="s">
        <v>132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f t="shared" si="5"/>
        <v>0</v>
      </c>
    </row>
    <row r="22" spans="1:7">
      <c r="A22" s="38" t="s">
        <v>133</v>
      </c>
      <c r="B22" s="47">
        <v>359700000</v>
      </c>
      <c r="C22" s="47">
        <v>0</v>
      </c>
      <c r="D22" s="47">
        <v>359700000</v>
      </c>
      <c r="E22" s="47">
        <v>317022306.42999822</v>
      </c>
      <c r="F22" s="47">
        <v>317022306.42999822</v>
      </c>
      <c r="G22" s="47">
        <f t="shared" si="5"/>
        <v>42677693.570001781</v>
      </c>
    </row>
    <row r="23" spans="1:7" ht="20.399999999999999">
      <c r="A23" s="38" t="s">
        <v>134</v>
      </c>
      <c r="B23" s="47">
        <f>SUM(B24:B25)</f>
        <v>0</v>
      </c>
      <c r="C23" s="47">
        <f t="shared" ref="C23:F23" si="7">SUM(C24:C25)</f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5"/>
        <v>0</v>
      </c>
    </row>
    <row r="24" spans="1:7">
      <c r="A24" s="32" t="s">
        <v>135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f t="shared" si="5"/>
        <v>0</v>
      </c>
    </row>
    <row r="25" spans="1:7">
      <c r="A25" s="32" t="s">
        <v>136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f t="shared" si="5"/>
        <v>0</v>
      </c>
    </row>
    <row r="26" spans="1:7">
      <c r="A26" s="38" t="s">
        <v>137</v>
      </c>
      <c r="B26" s="47"/>
      <c r="C26" s="47"/>
      <c r="D26" s="47"/>
      <c r="E26" s="47"/>
      <c r="F26" s="47"/>
      <c r="G26" s="47">
        <f t="shared" si="5"/>
        <v>0</v>
      </c>
    </row>
    <row r="27" spans="1:7">
      <c r="A27" s="27" t="s">
        <v>139</v>
      </c>
      <c r="B27" s="47">
        <f>B4+B16</f>
        <v>1931293424.519999</v>
      </c>
      <c r="C27" s="47">
        <f t="shared" ref="C27:G27" si="8">C4+C16</f>
        <v>-38477097.390000008</v>
      </c>
      <c r="D27" s="47">
        <f t="shared" si="8"/>
        <v>1892816327.1299996</v>
      </c>
      <c r="E27" s="47">
        <f t="shared" si="8"/>
        <v>1187513727.71</v>
      </c>
      <c r="F27" s="47">
        <f t="shared" si="8"/>
        <v>1162520980.97</v>
      </c>
      <c r="G27" s="47">
        <f t="shared" si="8"/>
        <v>705302599.4199996</v>
      </c>
    </row>
    <row r="28" spans="1:7" ht="5.0999999999999996" customHeight="1">
      <c r="A28" s="39"/>
      <c r="B28" s="18"/>
      <c r="C28" s="18"/>
      <c r="D28" s="18"/>
      <c r="E28" s="18"/>
      <c r="F28" s="18"/>
      <c r="G28" s="18"/>
    </row>
    <row r="37" spans="1:5">
      <c r="A37" s="53"/>
    </row>
    <row r="38" spans="1:5" ht="13.2">
      <c r="A38" s="50" t="s">
        <v>145</v>
      </c>
      <c r="B38" s="1"/>
      <c r="C38" s="64" t="s">
        <v>147</v>
      </c>
      <c r="D38" s="64"/>
      <c r="E38" s="64"/>
    </row>
    <row r="39" spans="1:5" ht="13.2">
      <c r="A39" s="49" t="s">
        <v>146</v>
      </c>
      <c r="B39" s="1"/>
      <c r="C39" s="65" t="s">
        <v>148</v>
      </c>
      <c r="D39" s="65"/>
      <c r="E39" s="65"/>
    </row>
  </sheetData>
  <mergeCells count="4">
    <mergeCell ref="A1:G1"/>
    <mergeCell ref="B2:F2"/>
    <mergeCell ref="C38:E38"/>
    <mergeCell ref="C39:E39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Hoja1</vt:lpstr>
      <vt:lpstr>F6a</vt:lpstr>
      <vt:lpstr>F6b</vt:lpstr>
      <vt:lpstr>F6c</vt:lpstr>
      <vt:lpstr>F6d</vt:lpstr>
      <vt:lpstr>'F6a'!Área_de_impresión</vt:lpstr>
      <vt:lpstr>'F6b'!Área_de_impresión</vt:lpstr>
      <vt:lpstr>'F6c'!Área_de_impresión</vt:lpstr>
      <vt:lpstr>'F6d'!Área_de_impresión</vt:lpstr>
      <vt:lpstr>'F6a'!Títulos_a_imprimir</vt:lpstr>
      <vt:lpstr>'F6b'!Títulos_a_imprimir</vt:lpstr>
      <vt:lpstr>'F6c'!Títulos_a_imprimir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2017-10-26T22:43:47Z</cp:lastPrinted>
  <dcterms:created xsi:type="dcterms:W3CDTF">2017-01-11T17:22:36Z</dcterms:created>
  <dcterms:modified xsi:type="dcterms:W3CDTF">2017-10-30T20:05:20Z</dcterms:modified>
</cp:coreProperties>
</file>